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rtkoor/Documents/"/>
    </mc:Choice>
  </mc:AlternateContent>
  <xr:revisionPtr revIDLastSave="0" documentId="13_ncr:1_{75BDF597-AD5F-0944-A140-6BD83A1A3A38}" xr6:coauthVersionLast="47" xr6:coauthVersionMax="47" xr10:uidLastSave="{00000000-0000-0000-0000-000000000000}"/>
  <bookViews>
    <workbookView xWindow="3260" yWindow="2160" windowWidth="28040" windowHeight="17440" xr2:uid="{C3322035-B676-2843-BA52-6BD0F1673880}"/>
  </bookViews>
  <sheets>
    <sheet name="IntegerFreq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1" i="2" l="1"/>
  <c r="F131" i="2"/>
  <c r="G131" i="2" s="1"/>
  <c r="H131" i="2" s="1"/>
  <c r="J130" i="2"/>
  <c r="I130" i="2"/>
  <c r="H130" i="2"/>
  <c r="G130" i="2"/>
  <c r="F130" i="2"/>
  <c r="C130" i="2"/>
  <c r="K121" i="2"/>
  <c r="K122" i="2"/>
  <c r="K123" i="2"/>
  <c r="K124" i="2"/>
  <c r="K125" i="2"/>
  <c r="K126" i="2"/>
  <c r="K127" i="2"/>
  <c r="K128" i="2"/>
  <c r="K129" i="2"/>
  <c r="K120" i="2"/>
  <c r="K119" i="2"/>
  <c r="K109" i="2"/>
  <c r="K110" i="2"/>
  <c r="K111" i="2"/>
  <c r="K112" i="2"/>
  <c r="K113" i="2"/>
  <c r="K114" i="2"/>
  <c r="K115" i="2"/>
  <c r="K116" i="2"/>
  <c r="K117" i="2"/>
  <c r="K118" i="2"/>
  <c r="K108" i="2"/>
  <c r="K107" i="2"/>
  <c r="K97" i="2"/>
  <c r="K98" i="2"/>
  <c r="K99" i="2"/>
  <c r="K100" i="2"/>
  <c r="K101" i="2"/>
  <c r="K102" i="2"/>
  <c r="K103" i="2"/>
  <c r="K104" i="2"/>
  <c r="K105" i="2"/>
  <c r="K106" i="2"/>
  <c r="K96" i="2"/>
  <c r="K95" i="2"/>
  <c r="K85" i="2"/>
  <c r="K86" i="2"/>
  <c r="K87" i="2"/>
  <c r="K88" i="2"/>
  <c r="K89" i="2"/>
  <c r="K90" i="2"/>
  <c r="K91" i="2"/>
  <c r="K92" i="2"/>
  <c r="K93" i="2"/>
  <c r="K94" i="2"/>
  <c r="K84" i="2"/>
  <c r="K83" i="2"/>
  <c r="K73" i="2"/>
  <c r="K74" i="2"/>
  <c r="K75" i="2"/>
  <c r="K76" i="2"/>
  <c r="K77" i="2"/>
  <c r="K78" i="2"/>
  <c r="K79" i="2"/>
  <c r="K80" i="2"/>
  <c r="K81" i="2"/>
  <c r="K82" i="2"/>
  <c r="K72" i="2"/>
  <c r="K71" i="2"/>
  <c r="K13" i="2"/>
  <c r="K14" i="2"/>
  <c r="K15" i="2"/>
  <c r="K16" i="2"/>
  <c r="K17" i="2"/>
  <c r="K18" i="2"/>
  <c r="K19" i="2"/>
  <c r="K20" i="2"/>
  <c r="K21" i="2"/>
  <c r="K22" i="2"/>
  <c r="K12" i="2"/>
  <c r="K11" i="2"/>
  <c r="K25" i="2"/>
  <c r="K26" i="2"/>
  <c r="K27" i="2"/>
  <c r="K28" i="2"/>
  <c r="K29" i="2"/>
  <c r="K30" i="2"/>
  <c r="K31" i="2"/>
  <c r="K32" i="2"/>
  <c r="K33" i="2"/>
  <c r="K34" i="2"/>
  <c r="K24" i="2"/>
  <c r="K23" i="2"/>
  <c r="K61" i="2"/>
  <c r="K62" i="2"/>
  <c r="K63" i="2"/>
  <c r="K64" i="2"/>
  <c r="K65" i="2"/>
  <c r="K66" i="2"/>
  <c r="K67" i="2"/>
  <c r="K68" i="2"/>
  <c r="K69" i="2"/>
  <c r="K70" i="2"/>
  <c r="K60" i="2"/>
  <c r="K59" i="2"/>
  <c r="K49" i="2"/>
  <c r="K50" i="2"/>
  <c r="K51" i="2"/>
  <c r="K52" i="2"/>
  <c r="K53" i="2"/>
  <c r="K54" i="2"/>
  <c r="K55" i="2"/>
  <c r="K56" i="2"/>
  <c r="K57" i="2"/>
  <c r="K58" i="2"/>
  <c r="K48" i="2"/>
  <c r="K47" i="2"/>
  <c r="K36" i="2"/>
  <c r="K37" i="2"/>
  <c r="K38" i="2"/>
  <c r="K39" i="2"/>
  <c r="K40" i="2"/>
  <c r="K41" i="2"/>
  <c r="K42" i="2"/>
  <c r="K43" i="2"/>
  <c r="K44" i="2"/>
  <c r="K45" i="2"/>
  <c r="K46" i="2"/>
  <c r="K3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G13" i="2"/>
  <c r="H13" i="2" s="1"/>
  <c r="I30" i="2"/>
  <c r="I38" i="2"/>
  <c r="H80" i="2"/>
  <c r="H91" i="2"/>
  <c r="G28" i="2"/>
  <c r="H28" i="2" s="1"/>
  <c r="G33" i="2"/>
  <c r="H33" i="2" s="1"/>
  <c r="G77" i="2"/>
  <c r="H77" i="2" s="1"/>
  <c r="G78" i="2"/>
  <c r="H78" i="2" s="1"/>
  <c r="G79" i="2"/>
  <c r="H79" i="2" s="1"/>
  <c r="J79" i="2" s="1"/>
  <c r="G80" i="2"/>
  <c r="G91" i="2"/>
  <c r="G92" i="2"/>
  <c r="H92" i="2" s="1"/>
  <c r="G101" i="2"/>
  <c r="H101" i="2" s="1"/>
  <c r="G102" i="2"/>
  <c r="H102" i="2" s="1"/>
  <c r="I102" i="2" s="1"/>
  <c r="G103" i="2"/>
  <c r="H103" i="2" s="1"/>
  <c r="J103" i="2" s="1"/>
  <c r="G104" i="2"/>
  <c r="H104" i="2" s="1"/>
  <c r="G116" i="2"/>
  <c r="H116" i="2" s="1"/>
  <c r="G125" i="2"/>
  <c r="H125" i="2" s="1"/>
  <c r="G126" i="2"/>
  <c r="H126" i="2" s="1"/>
  <c r="I126" i="2" s="1"/>
  <c r="G127" i="2"/>
  <c r="H127" i="2" s="1"/>
  <c r="J127" i="2" s="1"/>
  <c r="G128" i="2"/>
  <c r="H128" i="2" s="1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F72" i="2"/>
  <c r="G72" i="2" s="1"/>
  <c r="H72" i="2" s="1"/>
  <c r="F73" i="2"/>
  <c r="G73" i="2" s="1"/>
  <c r="H73" i="2" s="1"/>
  <c r="F74" i="2"/>
  <c r="G74" i="2" s="1"/>
  <c r="H74" i="2" s="1"/>
  <c r="I74" i="2" s="1"/>
  <c r="F75" i="2"/>
  <c r="G75" i="2" s="1"/>
  <c r="H75" i="2" s="1"/>
  <c r="I75" i="2" s="1"/>
  <c r="F76" i="2"/>
  <c r="G76" i="2" s="1"/>
  <c r="H76" i="2" s="1"/>
  <c r="F77" i="2"/>
  <c r="F78" i="2"/>
  <c r="F79" i="2"/>
  <c r="F80" i="2"/>
  <c r="F81" i="2"/>
  <c r="G81" i="2" s="1"/>
  <c r="H81" i="2" s="1"/>
  <c r="F82" i="2"/>
  <c r="G82" i="2" s="1"/>
  <c r="H82" i="2" s="1"/>
  <c r="I82" i="2" s="1"/>
  <c r="F83" i="2"/>
  <c r="G83" i="2" s="1"/>
  <c r="H83" i="2" s="1"/>
  <c r="I83" i="2" s="1"/>
  <c r="F84" i="2"/>
  <c r="G84" i="2" s="1"/>
  <c r="H84" i="2" s="1"/>
  <c r="F85" i="2"/>
  <c r="G85" i="2" s="1"/>
  <c r="H85" i="2" s="1"/>
  <c r="F86" i="2"/>
  <c r="G86" i="2" s="1"/>
  <c r="H86" i="2" s="1"/>
  <c r="J86" i="2" s="1"/>
  <c r="F87" i="2"/>
  <c r="G87" i="2" s="1"/>
  <c r="H87" i="2" s="1"/>
  <c r="F88" i="2"/>
  <c r="G88" i="2" s="1"/>
  <c r="H88" i="2" s="1"/>
  <c r="F89" i="2"/>
  <c r="G89" i="2" s="1"/>
  <c r="H89" i="2" s="1"/>
  <c r="F90" i="2"/>
  <c r="G90" i="2" s="1"/>
  <c r="H90" i="2" s="1"/>
  <c r="F91" i="2"/>
  <c r="F92" i="2"/>
  <c r="F93" i="2"/>
  <c r="G93" i="2" s="1"/>
  <c r="H93" i="2" s="1"/>
  <c r="F94" i="2"/>
  <c r="G94" i="2" s="1"/>
  <c r="H94" i="2" s="1"/>
  <c r="I94" i="2" s="1"/>
  <c r="F95" i="2"/>
  <c r="G95" i="2" s="1"/>
  <c r="H95" i="2" s="1"/>
  <c r="I95" i="2" s="1"/>
  <c r="F96" i="2"/>
  <c r="G96" i="2" s="1"/>
  <c r="H96" i="2" s="1"/>
  <c r="F97" i="2"/>
  <c r="G97" i="2" s="1"/>
  <c r="H97" i="2" s="1"/>
  <c r="F98" i="2"/>
  <c r="G98" i="2" s="1"/>
  <c r="H98" i="2" s="1"/>
  <c r="I98" i="2" s="1"/>
  <c r="F99" i="2"/>
  <c r="G99" i="2" s="1"/>
  <c r="H99" i="2" s="1"/>
  <c r="F100" i="2"/>
  <c r="G100" i="2" s="1"/>
  <c r="H100" i="2" s="1"/>
  <c r="F101" i="2"/>
  <c r="F102" i="2"/>
  <c r="F103" i="2"/>
  <c r="F104" i="2"/>
  <c r="F105" i="2"/>
  <c r="G105" i="2" s="1"/>
  <c r="H105" i="2" s="1"/>
  <c r="F106" i="2"/>
  <c r="G106" i="2" s="1"/>
  <c r="H106" i="2" s="1"/>
  <c r="I106" i="2" s="1"/>
  <c r="F107" i="2"/>
  <c r="G107" i="2" s="1"/>
  <c r="H107" i="2" s="1"/>
  <c r="I107" i="2" s="1"/>
  <c r="F108" i="2"/>
  <c r="G108" i="2" s="1"/>
  <c r="H108" i="2" s="1"/>
  <c r="F109" i="2"/>
  <c r="G109" i="2" s="1"/>
  <c r="H109" i="2" s="1"/>
  <c r="F110" i="2"/>
  <c r="G110" i="2" s="1"/>
  <c r="H110" i="2" s="1"/>
  <c r="I110" i="2" s="1"/>
  <c r="F111" i="2"/>
  <c r="G111" i="2" s="1"/>
  <c r="H111" i="2" s="1"/>
  <c r="F112" i="2"/>
  <c r="G112" i="2" s="1"/>
  <c r="H112" i="2" s="1"/>
  <c r="F113" i="2"/>
  <c r="G113" i="2" s="1"/>
  <c r="H113" i="2" s="1"/>
  <c r="F114" i="2"/>
  <c r="G114" i="2" s="1"/>
  <c r="H114" i="2" s="1"/>
  <c r="I114" i="2" s="1"/>
  <c r="F115" i="2"/>
  <c r="G115" i="2" s="1"/>
  <c r="H115" i="2" s="1"/>
  <c r="F116" i="2"/>
  <c r="F117" i="2"/>
  <c r="G117" i="2" s="1"/>
  <c r="H117" i="2" s="1"/>
  <c r="F118" i="2"/>
  <c r="G118" i="2" s="1"/>
  <c r="H118" i="2" s="1"/>
  <c r="I118" i="2" s="1"/>
  <c r="F119" i="2"/>
  <c r="G119" i="2" s="1"/>
  <c r="H119" i="2" s="1"/>
  <c r="I119" i="2" s="1"/>
  <c r="F120" i="2"/>
  <c r="G120" i="2" s="1"/>
  <c r="H120" i="2" s="1"/>
  <c r="F121" i="2"/>
  <c r="G121" i="2" s="1"/>
  <c r="H121" i="2" s="1"/>
  <c r="F122" i="2"/>
  <c r="G122" i="2" s="1"/>
  <c r="H122" i="2" s="1"/>
  <c r="J122" i="2" s="1"/>
  <c r="F123" i="2"/>
  <c r="G123" i="2" s="1"/>
  <c r="H123" i="2" s="1"/>
  <c r="F124" i="2"/>
  <c r="G124" i="2" s="1"/>
  <c r="H124" i="2" s="1"/>
  <c r="F125" i="2"/>
  <c r="F126" i="2"/>
  <c r="F127" i="2"/>
  <c r="F128" i="2"/>
  <c r="F129" i="2"/>
  <c r="G129" i="2" s="1"/>
  <c r="H129" i="2" s="1"/>
  <c r="F2" i="2"/>
  <c r="G2" i="2" s="1"/>
  <c r="H2" i="2" s="1"/>
  <c r="I2" i="2" s="1"/>
  <c r="F3" i="2"/>
  <c r="G3" i="2" s="1"/>
  <c r="H3" i="2" s="1"/>
  <c r="F4" i="2"/>
  <c r="G4" i="2" s="1"/>
  <c r="H4" i="2" s="1"/>
  <c r="F5" i="2"/>
  <c r="G5" i="2" s="1"/>
  <c r="H5" i="2" s="1"/>
  <c r="F6" i="2"/>
  <c r="G6" i="2" s="1"/>
  <c r="H6" i="2" s="1"/>
  <c r="F7" i="2"/>
  <c r="G7" i="2" s="1"/>
  <c r="H7" i="2" s="1"/>
  <c r="I7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J12" i="2" s="1"/>
  <c r="F13" i="2"/>
  <c r="F14" i="2"/>
  <c r="G14" i="2" s="1"/>
  <c r="H14" i="2" s="1"/>
  <c r="I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F22" i="2"/>
  <c r="G22" i="2" s="1"/>
  <c r="H22" i="2" s="1"/>
  <c r="I22" i="2" s="1"/>
  <c r="F23" i="2"/>
  <c r="G23" i="2" s="1"/>
  <c r="H23" i="2" s="1"/>
  <c r="I23" i="2" s="1"/>
  <c r="F24" i="2"/>
  <c r="G24" i="2" s="1"/>
  <c r="H24" i="2" s="1"/>
  <c r="F25" i="2"/>
  <c r="G25" i="2" s="1"/>
  <c r="H25" i="2" s="1"/>
  <c r="F26" i="2"/>
  <c r="G26" i="2" s="1"/>
  <c r="H26" i="2" s="1"/>
  <c r="J26" i="2" s="1"/>
  <c r="F27" i="2"/>
  <c r="G27" i="2" s="1"/>
  <c r="H27" i="2" s="1"/>
  <c r="J27" i="2" s="1"/>
  <c r="F28" i="2"/>
  <c r="F29" i="2"/>
  <c r="G29" i="2" s="1"/>
  <c r="H29" i="2" s="1"/>
  <c r="F30" i="2"/>
  <c r="G30" i="2" s="1"/>
  <c r="H30" i="2" s="1"/>
  <c r="F31" i="2"/>
  <c r="G31" i="2" s="1"/>
  <c r="H31" i="2" s="1"/>
  <c r="I31" i="2" s="1"/>
  <c r="F32" i="2"/>
  <c r="G32" i="2" s="1"/>
  <c r="H32" i="2" s="1"/>
  <c r="F33" i="2"/>
  <c r="F34" i="2"/>
  <c r="G34" i="2" s="1"/>
  <c r="H34" i="2" s="1"/>
  <c r="I34" i="2" s="1"/>
  <c r="F36" i="2"/>
  <c r="G36" i="2" s="1"/>
  <c r="H36" i="2" s="1"/>
  <c r="F37" i="2"/>
  <c r="G37" i="2" s="1"/>
  <c r="H37" i="2" s="1"/>
  <c r="F38" i="2"/>
  <c r="G38" i="2" s="1"/>
  <c r="H38" i="2" s="1"/>
  <c r="J38" i="2" s="1"/>
  <c r="F39" i="2"/>
  <c r="G39" i="2" s="1"/>
  <c r="H39" i="2" s="1"/>
  <c r="F40" i="2"/>
  <c r="G40" i="2" s="1"/>
  <c r="H40" i="2" s="1"/>
  <c r="F41" i="2"/>
  <c r="G41" i="2" s="1"/>
  <c r="H41" i="2" s="1"/>
  <c r="F42" i="2"/>
  <c r="G42" i="2" s="1"/>
  <c r="H42" i="2" s="1"/>
  <c r="F43" i="2"/>
  <c r="G43" i="2" s="1"/>
  <c r="H43" i="2" s="1"/>
  <c r="F44" i="2"/>
  <c r="G44" i="2" s="1"/>
  <c r="H44" i="2" s="1"/>
  <c r="F45" i="2"/>
  <c r="G45" i="2" s="1"/>
  <c r="H45" i="2" s="1"/>
  <c r="J46" i="2" s="1"/>
  <c r="F46" i="2"/>
  <c r="G46" i="2" s="1"/>
  <c r="H46" i="2" s="1"/>
  <c r="I46" i="2" s="1"/>
  <c r="F47" i="2"/>
  <c r="G47" i="2" s="1"/>
  <c r="H47" i="2" s="1"/>
  <c r="I47" i="2" s="1"/>
  <c r="F48" i="2"/>
  <c r="G48" i="2" s="1"/>
  <c r="H48" i="2" s="1"/>
  <c r="F49" i="2"/>
  <c r="G49" i="2" s="1"/>
  <c r="H49" i="2" s="1"/>
  <c r="F50" i="2"/>
  <c r="G50" i="2" s="1"/>
  <c r="H50" i="2" s="1"/>
  <c r="J50" i="2" s="1"/>
  <c r="F51" i="2"/>
  <c r="G51" i="2" s="1"/>
  <c r="H51" i="2" s="1"/>
  <c r="J51" i="2" s="1"/>
  <c r="F52" i="2"/>
  <c r="G52" i="2" s="1"/>
  <c r="H52" i="2" s="1"/>
  <c r="F53" i="2"/>
  <c r="G53" i="2" s="1"/>
  <c r="H53" i="2" s="1"/>
  <c r="F54" i="2"/>
  <c r="G54" i="2" s="1"/>
  <c r="H54" i="2" s="1"/>
  <c r="F55" i="2"/>
  <c r="G55" i="2" s="1"/>
  <c r="H55" i="2" s="1"/>
  <c r="F56" i="2"/>
  <c r="G56" i="2" s="1"/>
  <c r="H56" i="2" s="1"/>
  <c r="F57" i="2"/>
  <c r="G57" i="2" s="1"/>
  <c r="H57" i="2" s="1"/>
  <c r="F58" i="2"/>
  <c r="G58" i="2" s="1"/>
  <c r="H58" i="2" s="1"/>
  <c r="I58" i="2" s="1"/>
  <c r="F59" i="2"/>
  <c r="G59" i="2" s="1"/>
  <c r="H59" i="2" s="1"/>
  <c r="I59" i="2" s="1"/>
  <c r="F60" i="2"/>
  <c r="G60" i="2" s="1"/>
  <c r="H60" i="2" s="1"/>
  <c r="F61" i="2"/>
  <c r="G61" i="2" s="1"/>
  <c r="H61" i="2" s="1"/>
  <c r="F62" i="2"/>
  <c r="G62" i="2" s="1"/>
  <c r="H62" i="2" s="1"/>
  <c r="J62" i="2" s="1"/>
  <c r="F63" i="2"/>
  <c r="G63" i="2" s="1"/>
  <c r="H63" i="2" s="1"/>
  <c r="F64" i="2"/>
  <c r="G64" i="2" s="1"/>
  <c r="H64" i="2" s="1"/>
  <c r="F65" i="2"/>
  <c r="G65" i="2" s="1"/>
  <c r="H65" i="2" s="1"/>
  <c r="F66" i="2"/>
  <c r="G66" i="2" s="1"/>
  <c r="H66" i="2" s="1"/>
  <c r="F67" i="2"/>
  <c r="G67" i="2" s="1"/>
  <c r="H67" i="2" s="1"/>
  <c r="F68" i="2"/>
  <c r="G68" i="2" s="1"/>
  <c r="H68" i="2" s="1"/>
  <c r="F69" i="2"/>
  <c r="G69" i="2" s="1"/>
  <c r="H69" i="2" s="1"/>
  <c r="F70" i="2"/>
  <c r="G70" i="2" s="1"/>
  <c r="H70" i="2" s="1"/>
  <c r="I70" i="2" s="1"/>
  <c r="F71" i="2"/>
  <c r="G71" i="2" s="1"/>
  <c r="H71" i="2" s="1"/>
  <c r="I71" i="2" s="1"/>
  <c r="F35" i="2"/>
  <c r="G35" i="2" s="1"/>
  <c r="H35" i="2" s="1"/>
  <c r="I35" i="2" s="1"/>
  <c r="I131" i="2" l="1"/>
  <c r="K130" i="2"/>
  <c r="J131" i="2"/>
  <c r="J115" i="2"/>
  <c r="I115" i="2"/>
  <c r="J78" i="2"/>
  <c r="I78" i="2"/>
  <c r="J90" i="2"/>
  <c r="I90" i="2"/>
  <c r="J91" i="2"/>
  <c r="J54" i="2"/>
  <c r="J110" i="2"/>
  <c r="I91" i="2"/>
  <c r="I86" i="2"/>
  <c r="J42" i="2"/>
  <c r="J98" i="2"/>
  <c r="J66" i="2"/>
  <c r="J47" i="2"/>
  <c r="J87" i="2"/>
  <c r="I87" i="2"/>
  <c r="I18" i="2"/>
  <c r="J18" i="2"/>
  <c r="I104" i="2"/>
  <c r="J104" i="2"/>
  <c r="I111" i="2"/>
  <c r="J111" i="2"/>
  <c r="I20" i="2"/>
  <c r="J20" i="2"/>
  <c r="J100" i="2"/>
  <c r="I100" i="2"/>
  <c r="J19" i="2"/>
  <c r="I19" i="2"/>
  <c r="J99" i="2"/>
  <c r="I99" i="2"/>
  <c r="J40" i="2"/>
  <c r="I40" i="2"/>
  <c r="I92" i="2"/>
  <c r="J92" i="2"/>
  <c r="I116" i="2"/>
  <c r="J116" i="2"/>
  <c r="I105" i="2"/>
  <c r="J105" i="2"/>
  <c r="I93" i="2"/>
  <c r="J93" i="2"/>
  <c r="I81" i="2"/>
  <c r="J81" i="2"/>
  <c r="I56" i="2"/>
  <c r="J56" i="2"/>
  <c r="I44" i="2"/>
  <c r="J44" i="2"/>
  <c r="J55" i="2"/>
  <c r="I55" i="2"/>
  <c r="J29" i="2"/>
  <c r="I29" i="2"/>
  <c r="J64" i="2"/>
  <c r="I64" i="2"/>
  <c r="I15" i="2"/>
  <c r="J15" i="2"/>
  <c r="I39" i="2"/>
  <c r="J39" i="2"/>
  <c r="J129" i="2"/>
  <c r="I129" i="2"/>
  <c r="I68" i="2"/>
  <c r="J68" i="2"/>
  <c r="J67" i="2"/>
  <c r="I67" i="2"/>
  <c r="J124" i="2"/>
  <c r="I124" i="2"/>
  <c r="J52" i="2"/>
  <c r="I52" i="2"/>
  <c r="J3" i="2"/>
  <c r="I3" i="2"/>
  <c r="J123" i="2"/>
  <c r="I123" i="2"/>
  <c r="J63" i="2"/>
  <c r="I63" i="2"/>
  <c r="I117" i="2"/>
  <c r="J117" i="2"/>
  <c r="J88" i="2"/>
  <c r="I88" i="2"/>
  <c r="I121" i="2"/>
  <c r="J121" i="2"/>
  <c r="J33" i="2"/>
  <c r="I33" i="2"/>
  <c r="I13" i="2"/>
  <c r="J13" i="2"/>
  <c r="J119" i="2"/>
  <c r="J83" i="2"/>
  <c r="J16" i="2"/>
  <c r="I16" i="2"/>
  <c r="I4" i="2"/>
  <c r="J4" i="2"/>
  <c r="I120" i="2"/>
  <c r="J120" i="2"/>
  <c r="I108" i="2"/>
  <c r="J108" i="2"/>
  <c r="I96" i="2"/>
  <c r="J96" i="2"/>
  <c r="I84" i="2"/>
  <c r="J84" i="2"/>
  <c r="I72" i="2"/>
  <c r="J72" i="2"/>
  <c r="J125" i="2"/>
  <c r="I125" i="2"/>
  <c r="J53" i="2"/>
  <c r="I53" i="2"/>
  <c r="I32" i="2"/>
  <c r="J32" i="2"/>
  <c r="I103" i="2"/>
  <c r="I12" i="2"/>
  <c r="J118" i="2"/>
  <c r="J82" i="2"/>
  <c r="I73" i="2"/>
  <c r="J73" i="2"/>
  <c r="J43" i="2"/>
  <c r="I66" i="2"/>
  <c r="I9" i="2"/>
  <c r="J9" i="2"/>
  <c r="J75" i="2"/>
  <c r="I5" i="2"/>
  <c r="J5" i="2"/>
  <c r="J101" i="2"/>
  <c r="I101" i="2"/>
  <c r="I45" i="2"/>
  <c r="J45" i="2"/>
  <c r="J28" i="2"/>
  <c r="I28" i="2"/>
  <c r="J76" i="2"/>
  <c r="I76" i="2"/>
  <c r="I27" i="2"/>
  <c r="J74" i="2"/>
  <c r="I85" i="2"/>
  <c r="J85" i="2"/>
  <c r="J8" i="2"/>
  <c r="I8" i="2"/>
  <c r="J107" i="2"/>
  <c r="J71" i="2"/>
  <c r="J35" i="2"/>
  <c r="I61" i="2"/>
  <c r="J61" i="2"/>
  <c r="J77" i="2"/>
  <c r="I77" i="2"/>
  <c r="J41" i="2"/>
  <c r="I41" i="2"/>
  <c r="I127" i="2"/>
  <c r="J106" i="2"/>
  <c r="J70" i="2"/>
  <c r="J34" i="2"/>
  <c r="I80" i="2"/>
  <c r="J80" i="2"/>
  <c r="I62" i="2"/>
  <c r="I49" i="2"/>
  <c r="J49" i="2"/>
  <c r="I60" i="2"/>
  <c r="J60" i="2"/>
  <c r="I11" i="2"/>
  <c r="J11" i="2"/>
  <c r="J126" i="2"/>
  <c r="I54" i="2"/>
  <c r="J112" i="2"/>
  <c r="I112" i="2"/>
  <c r="I26" i="2"/>
  <c r="I36" i="2"/>
  <c r="J36" i="2"/>
  <c r="I10" i="2"/>
  <c r="J10" i="2"/>
  <c r="I51" i="2"/>
  <c r="I25" i="2"/>
  <c r="J25" i="2"/>
  <c r="I37" i="2"/>
  <c r="J37" i="2"/>
  <c r="I48" i="2"/>
  <c r="J48" i="2"/>
  <c r="I50" i="2"/>
  <c r="J59" i="2"/>
  <c r="I97" i="2"/>
  <c r="J97" i="2"/>
  <c r="I24" i="2"/>
  <c r="J24" i="2"/>
  <c r="I21" i="2"/>
  <c r="J21" i="2"/>
  <c r="J113" i="2"/>
  <c r="I113" i="2"/>
  <c r="I122" i="2"/>
  <c r="J95" i="2"/>
  <c r="J23" i="2"/>
  <c r="J65" i="2"/>
  <c r="I65" i="2"/>
  <c r="I79" i="2"/>
  <c r="I43" i="2"/>
  <c r="J94" i="2"/>
  <c r="J58" i="2"/>
  <c r="J22" i="2"/>
  <c r="I17" i="2"/>
  <c r="J17" i="2"/>
  <c r="I128" i="2"/>
  <c r="J128" i="2"/>
  <c r="J31" i="2"/>
  <c r="J7" i="2"/>
  <c r="J89" i="2"/>
  <c r="I89" i="2"/>
  <c r="I42" i="2"/>
  <c r="I109" i="2"/>
  <c r="J109" i="2"/>
  <c r="J102" i="2"/>
  <c r="J69" i="2"/>
  <c r="I69" i="2"/>
  <c r="J30" i="2"/>
  <c r="I6" i="2"/>
  <c r="J6" i="2"/>
  <c r="I57" i="2"/>
  <c r="J57" i="2"/>
  <c r="J114" i="2"/>
  <c r="J14" i="2"/>
</calcChain>
</file>

<file path=xl/sharedStrings.xml><?xml version="1.0" encoding="utf-8"?>
<sst xmlns="http://schemas.openxmlformats.org/spreadsheetml/2006/main" count="139" uniqueCount="21">
  <si>
    <t>NoteNr</t>
  </si>
  <si>
    <t>C</t>
  </si>
  <si>
    <t>C#</t>
  </si>
  <si>
    <t>D</t>
  </si>
  <si>
    <t>D#</t>
  </si>
  <si>
    <t>E</t>
  </si>
  <si>
    <t>F</t>
  </si>
  <si>
    <t>F#</t>
  </si>
  <si>
    <t>G</t>
  </si>
  <si>
    <t>G#</t>
  </si>
  <si>
    <t>A</t>
  </si>
  <si>
    <t>A#</t>
  </si>
  <si>
    <t>B</t>
  </si>
  <si>
    <t>NoteName</t>
  </si>
  <si>
    <t>Octave</t>
  </si>
  <si>
    <t>Frequency</t>
  </si>
  <si>
    <t>Rounded</t>
  </si>
  <si>
    <t>CentsDiff</t>
  </si>
  <si>
    <t>NoteFraction</t>
  </si>
  <si>
    <t>CentsDistance</t>
  </si>
  <si>
    <t>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</si>
</sst>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0"/>
    <numFmt numFmtId="169" formatCode="0.0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8" fontId="0" fillId="0" borderId="0" xfId="0" applyNumberFormat="1"/>
    <xf numFmtId="169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168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9" fontId="1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C86E-D8F4-3647-AC60-99CF672BC919}">
  <dimension ref="A1:K131"/>
  <sheetViews>
    <sheetView tabSelected="1" workbookViewId="0">
      <pane ySplit="1" topLeftCell="A102" activePane="bottomLeft" state="frozen"/>
      <selection pane="bottomLeft" activeCell="P129" sqref="P129"/>
    </sheetView>
  </sheetViews>
  <sheetFormatPr baseColWidth="10" defaultRowHeight="16" x14ac:dyDescent="0.2"/>
  <cols>
    <col min="1" max="1" width="10.83203125" style="13"/>
    <col min="2" max="2" width="10.83203125" style="11"/>
    <col min="3" max="3" width="10.83203125" style="9"/>
    <col min="4" max="5" width="0" style="9" hidden="1" customWidth="1"/>
    <col min="6" max="6" width="12.6640625" bestFit="1" customWidth="1"/>
    <col min="8" max="8" width="12.83203125" customWidth="1"/>
    <col min="9" max="9" width="11.6640625" bestFit="1" customWidth="1"/>
    <col min="10" max="10" width="13.33203125" bestFit="1" customWidth="1"/>
    <col min="11" max="11" width="13.6640625" bestFit="1" customWidth="1"/>
  </cols>
  <sheetData>
    <row r="1" spans="1:11" x14ac:dyDescent="0.2">
      <c r="A1" s="13" t="s">
        <v>0</v>
      </c>
      <c r="B1" s="11" t="s">
        <v>13</v>
      </c>
      <c r="C1" s="9" t="s">
        <v>14</v>
      </c>
      <c r="F1" t="s">
        <v>15</v>
      </c>
      <c r="G1" t="s">
        <v>16</v>
      </c>
      <c r="H1" t="s">
        <v>18</v>
      </c>
      <c r="I1" t="s">
        <v>17</v>
      </c>
      <c r="J1" t="s">
        <v>19</v>
      </c>
      <c r="K1" t="s">
        <v>20</v>
      </c>
    </row>
    <row r="2" spans="1:11" x14ac:dyDescent="0.2">
      <c r="A2" s="13">
        <v>0</v>
      </c>
      <c r="B2" s="11" t="s">
        <v>1</v>
      </c>
      <c r="C2" s="9">
        <f t="shared" ref="C2:C13" si="0">ROUND((A2-17)/12,0)</f>
        <v>-1</v>
      </c>
      <c r="F2" s="2">
        <f>55*(2^(1/12)^(A2-33))</f>
        <v>8.1757989156437034</v>
      </c>
      <c r="G2" s="4">
        <f t="shared" ref="G2:G21" si="1">ROUND(F2,0)</f>
        <v>8</v>
      </c>
      <c r="H2" s="1">
        <f t="shared" ref="H2:H21" si="2">LOG(G2/55)/LOG(2^(1/12))+33</f>
        <v>-0.37631656229589083</v>
      </c>
      <c r="I2" s="3">
        <f t="shared" ref="I2:I21" si="3">100*(H2-A2)</f>
        <v>-37.631656229589083</v>
      </c>
    </row>
    <row r="3" spans="1:11" x14ac:dyDescent="0.2">
      <c r="A3" s="13">
        <v>1</v>
      </c>
      <c r="B3" s="11" t="s">
        <v>2</v>
      </c>
      <c r="C3" s="9">
        <f t="shared" si="0"/>
        <v>-1</v>
      </c>
      <c r="F3" s="2">
        <f>55*(2^(1/12)^(A3-33))</f>
        <v>8.6619572180272506</v>
      </c>
      <c r="G3" s="4">
        <f t="shared" si="1"/>
        <v>9</v>
      </c>
      <c r="H3" s="1">
        <f t="shared" si="2"/>
        <v>1.662783455011855</v>
      </c>
      <c r="I3" s="3">
        <f t="shared" si="3"/>
        <v>66.278345501185498</v>
      </c>
      <c r="J3" s="3">
        <f>100*(H3-H2-1)</f>
        <v>103.91000173077458</v>
      </c>
    </row>
    <row r="4" spans="1:11" x14ac:dyDescent="0.2">
      <c r="A4" s="13">
        <v>2</v>
      </c>
      <c r="B4" s="11" t="s">
        <v>3</v>
      </c>
      <c r="C4" s="9">
        <f t="shared" si="0"/>
        <v>-1</v>
      </c>
      <c r="F4" s="2">
        <f>55*(2^(1/12)^(A4-33))</f>
        <v>9.1770239974189831</v>
      </c>
      <c r="G4" s="4">
        <f t="shared" si="1"/>
        <v>9</v>
      </c>
      <c r="H4" s="1">
        <f t="shared" si="2"/>
        <v>1.662783455011855</v>
      </c>
      <c r="I4" s="3">
        <f t="shared" si="3"/>
        <v>-33.721654498814502</v>
      </c>
      <c r="J4" s="3">
        <f t="shared" ref="J4:J67" si="4">100*(H4-H3-1)</f>
        <v>-100</v>
      </c>
    </row>
    <row r="5" spans="1:11" x14ac:dyDescent="0.2">
      <c r="A5" s="13">
        <v>3</v>
      </c>
      <c r="B5" s="11" t="s">
        <v>4</v>
      </c>
      <c r="C5" s="9">
        <f t="shared" si="0"/>
        <v>-1</v>
      </c>
      <c r="F5" s="2">
        <f>55*(2^(1/12)^(A5-33))</f>
        <v>9.7227182413150253</v>
      </c>
      <c r="G5" s="4">
        <f t="shared" si="1"/>
        <v>10</v>
      </c>
      <c r="H5" s="1">
        <f t="shared" si="2"/>
        <v>3.4868205763524536</v>
      </c>
      <c r="I5" s="3">
        <f t="shared" si="3"/>
        <v>48.682057635245357</v>
      </c>
      <c r="J5" s="3">
        <f t="shared" si="4"/>
        <v>82.403712134059859</v>
      </c>
    </row>
    <row r="6" spans="1:11" x14ac:dyDescent="0.2">
      <c r="A6" s="13">
        <v>4</v>
      </c>
      <c r="B6" s="11" t="s">
        <v>5</v>
      </c>
      <c r="C6" s="9">
        <f t="shared" si="0"/>
        <v>-1</v>
      </c>
      <c r="F6" s="2">
        <f>55*(2^(1/12)^(A6-33))</f>
        <v>10.300861153527183</v>
      </c>
      <c r="G6" s="4">
        <f t="shared" si="1"/>
        <v>10</v>
      </c>
      <c r="H6" s="1">
        <f t="shared" si="2"/>
        <v>3.4868205763524536</v>
      </c>
      <c r="I6" s="3">
        <f t="shared" si="3"/>
        <v>-51.317942364754643</v>
      </c>
      <c r="J6" s="3">
        <f t="shared" si="4"/>
        <v>-100</v>
      </c>
    </row>
    <row r="7" spans="1:11" x14ac:dyDescent="0.2">
      <c r="A7" s="13">
        <v>5</v>
      </c>
      <c r="B7" s="11" t="s">
        <v>6</v>
      </c>
      <c r="C7" s="9">
        <f t="shared" si="0"/>
        <v>-1</v>
      </c>
      <c r="F7" s="2">
        <f>55*(2^(1/12)^(A7-33))</f>
        <v>10.91338223228137</v>
      </c>
      <c r="G7" s="4">
        <f t="shared" si="1"/>
        <v>11</v>
      </c>
      <c r="H7" s="1">
        <f t="shared" si="2"/>
        <v>5.1368628613516769</v>
      </c>
      <c r="I7" s="3">
        <f t="shared" si="3"/>
        <v>13.686286135167691</v>
      </c>
      <c r="J7" s="3">
        <f t="shared" si="4"/>
        <v>65.004228499922334</v>
      </c>
    </row>
    <row r="8" spans="1:11" x14ac:dyDescent="0.2">
      <c r="A8" s="13">
        <v>6</v>
      </c>
      <c r="B8" s="11" t="s">
        <v>7</v>
      </c>
      <c r="C8" s="9">
        <f t="shared" si="0"/>
        <v>-1</v>
      </c>
      <c r="F8" s="2">
        <f>55*(2^(1/12)^(A8-33))</f>
        <v>11.562325709738568</v>
      </c>
      <c r="G8" s="4">
        <f t="shared" si="1"/>
        <v>12</v>
      </c>
      <c r="H8" s="1">
        <f t="shared" si="2"/>
        <v>6.6432334463579821</v>
      </c>
      <c r="I8" s="3">
        <f t="shared" si="3"/>
        <v>64.323344635798207</v>
      </c>
      <c r="J8" s="3">
        <f t="shared" si="4"/>
        <v>50.637058500630516</v>
      </c>
    </row>
    <row r="9" spans="1:11" x14ac:dyDescent="0.2">
      <c r="A9" s="13">
        <v>7</v>
      </c>
      <c r="B9" s="11" t="s">
        <v>8</v>
      </c>
      <c r="C9" s="9">
        <f t="shared" si="0"/>
        <v>-1</v>
      </c>
      <c r="F9" s="2">
        <f>55*(2^(1/12)^(A9-33))</f>
        <v>12.249857374429663</v>
      </c>
      <c r="G9" s="4">
        <f t="shared" si="1"/>
        <v>12</v>
      </c>
      <c r="H9" s="1">
        <f t="shared" si="2"/>
        <v>6.6432334463579821</v>
      </c>
      <c r="I9" s="3">
        <f t="shared" si="3"/>
        <v>-35.676655364201793</v>
      </c>
      <c r="J9" s="3">
        <f t="shared" si="4"/>
        <v>-100</v>
      </c>
    </row>
    <row r="10" spans="1:11" x14ac:dyDescent="0.2">
      <c r="A10" s="13">
        <v>8</v>
      </c>
      <c r="B10" s="11" t="s">
        <v>9</v>
      </c>
      <c r="C10" s="9">
        <f t="shared" si="0"/>
        <v>-1</v>
      </c>
      <c r="F10" s="2">
        <f>55*(2^(1/12)^(A10-33))</f>
        <v>12.978271799373283</v>
      </c>
      <c r="G10" s="4">
        <f t="shared" si="1"/>
        <v>13</v>
      </c>
      <c r="H10" s="1">
        <f t="shared" si="2"/>
        <v>8.02896005539721</v>
      </c>
      <c r="I10" s="3">
        <f t="shared" si="3"/>
        <v>2.8960055397210027</v>
      </c>
      <c r="J10" s="3">
        <f t="shared" si="4"/>
        <v>38.572660903922795</v>
      </c>
    </row>
    <row r="11" spans="1:11" s="5" customFormat="1" x14ac:dyDescent="0.2">
      <c r="A11" s="14">
        <v>9</v>
      </c>
      <c r="B11" s="12" t="s">
        <v>10</v>
      </c>
      <c r="C11" s="10">
        <f t="shared" si="0"/>
        <v>-1</v>
      </c>
      <c r="D11" s="10"/>
      <c r="E11" s="10"/>
      <c r="F11" s="15">
        <f>55*(2^(1/12)^(A11-33))</f>
        <v>13.749999999999996</v>
      </c>
      <c r="G11" s="7">
        <f t="shared" si="1"/>
        <v>14</v>
      </c>
      <c r="H11" s="6">
        <f t="shared" si="2"/>
        <v>9.3119425023953539</v>
      </c>
      <c r="I11" s="8">
        <f t="shared" si="3"/>
        <v>31.194250239535393</v>
      </c>
      <c r="J11" s="8">
        <f t="shared" si="4"/>
        <v>28.29824469981439</v>
      </c>
      <c r="K11" s="8">
        <f>100*(H12-9)</f>
        <v>150.63705850063229</v>
      </c>
    </row>
    <row r="12" spans="1:11" x14ac:dyDescent="0.2">
      <c r="A12" s="13">
        <v>10</v>
      </c>
      <c r="B12" s="11" t="s">
        <v>11</v>
      </c>
      <c r="C12" s="9">
        <f t="shared" si="0"/>
        <v>-1</v>
      </c>
      <c r="F12" s="2">
        <f>55*(2^(1/12)^(A12-33))</f>
        <v>14.567617547440305</v>
      </c>
      <c r="G12" s="4">
        <f t="shared" si="1"/>
        <v>15</v>
      </c>
      <c r="H12" s="1">
        <f t="shared" si="2"/>
        <v>10.506370585006323</v>
      </c>
      <c r="I12" s="3">
        <f t="shared" si="3"/>
        <v>50.637058500632293</v>
      </c>
      <c r="J12" s="3">
        <f t="shared" si="4"/>
        <v>19.4428082610969</v>
      </c>
      <c r="K12" s="16">
        <f>100*(H13-9)</f>
        <v>150.63705850063229</v>
      </c>
    </row>
    <row r="13" spans="1:11" x14ac:dyDescent="0.2">
      <c r="A13" s="13">
        <v>11</v>
      </c>
      <c r="B13" s="11" t="s">
        <v>12</v>
      </c>
      <c r="C13" s="9">
        <f t="shared" si="0"/>
        <v>-1</v>
      </c>
      <c r="F13" s="2">
        <f>55*(2^(1/12)^(A13-33))</f>
        <v>15.433853164253875</v>
      </c>
      <c r="G13" s="4">
        <f t="shared" si="1"/>
        <v>15</v>
      </c>
      <c r="H13" s="1">
        <f t="shared" si="2"/>
        <v>10.506370585006323</v>
      </c>
      <c r="I13" s="3">
        <f t="shared" si="3"/>
        <v>-49.362941499367707</v>
      </c>
      <c r="J13" s="3">
        <f t="shared" si="4"/>
        <v>-100</v>
      </c>
      <c r="K13" s="16">
        <f t="shared" ref="K13:K22" si="5">100*(H14-9)</f>
        <v>262.36834377041021</v>
      </c>
    </row>
    <row r="14" spans="1:11" x14ac:dyDescent="0.2">
      <c r="A14" s="13">
        <v>12</v>
      </c>
      <c r="B14" s="11" t="s">
        <v>1</v>
      </c>
      <c r="C14" s="9">
        <f>ROUND((A14-17)/12,0)</f>
        <v>0</v>
      </c>
      <c r="F14" s="2">
        <f>55*(2^(1/12)^(A14-33))</f>
        <v>16.35159783128741</v>
      </c>
      <c r="G14" s="4">
        <f t="shared" si="1"/>
        <v>16</v>
      </c>
      <c r="H14" s="1">
        <f t="shared" si="2"/>
        <v>11.623683437704102</v>
      </c>
      <c r="I14" s="3">
        <f t="shared" si="3"/>
        <v>-37.631656229589794</v>
      </c>
      <c r="J14" s="3">
        <f t="shared" si="4"/>
        <v>11.731285269777914</v>
      </c>
      <c r="K14" s="16">
        <f t="shared" si="5"/>
        <v>367.32375327081746</v>
      </c>
    </row>
    <row r="15" spans="1:11" x14ac:dyDescent="0.2">
      <c r="A15" s="13">
        <v>13</v>
      </c>
      <c r="B15" s="11" t="s">
        <v>2</v>
      </c>
      <c r="C15" s="9">
        <f t="shared" ref="C2:C61" si="6">ROUND((A15-18)/12,0)</f>
        <v>0</v>
      </c>
      <c r="F15" s="2">
        <f>55*(2^(1/12)^(A15-33))</f>
        <v>17.323914436054505</v>
      </c>
      <c r="G15" s="4">
        <f t="shared" si="1"/>
        <v>17</v>
      </c>
      <c r="H15" s="1">
        <f t="shared" si="2"/>
        <v>12.673237532708175</v>
      </c>
      <c r="I15" s="3">
        <f t="shared" si="3"/>
        <v>-32.676246729182523</v>
      </c>
      <c r="J15" s="3">
        <f t="shared" si="4"/>
        <v>4.9554095004072707</v>
      </c>
      <c r="K15" s="16">
        <f t="shared" si="5"/>
        <v>466.27834550118479</v>
      </c>
    </row>
    <row r="16" spans="1:11" x14ac:dyDescent="0.2">
      <c r="A16" s="13">
        <v>14</v>
      </c>
      <c r="B16" s="11" t="s">
        <v>3</v>
      </c>
      <c r="C16" s="9">
        <f t="shared" si="6"/>
        <v>0</v>
      </c>
      <c r="F16" s="2">
        <f>55*(2^(1/12)^(A16-33))</f>
        <v>18.354047994837966</v>
      </c>
      <c r="G16" s="4">
        <f t="shared" si="1"/>
        <v>18</v>
      </c>
      <c r="H16" s="1">
        <f t="shared" si="2"/>
        <v>13.662783455011848</v>
      </c>
      <c r="I16" s="3">
        <f t="shared" si="3"/>
        <v>-33.721654498815212</v>
      </c>
      <c r="J16" s="3">
        <f t="shared" si="4"/>
        <v>-1.0454077696326891</v>
      </c>
      <c r="K16" s="16">
        <f t="shared" si="5"/>
        <v>559.88135990271246</v>
      </c>
    </row>
    <row r="17" spans="1:11" x14ac:dyDescent="0.2">
      <c r="A17" s="13">
        <v>15</v>
      </c>
      <c r="B17" s="11" t="s">
        <v>4</v>
      </c>
      <c r="C17" s="9">
        <f t="shared" si="6"/>
        <v>0</v>
      </c>
      <c r="F17" s="2">
        <f>55*(2^(1/12)^(A17-33))</f>
        <v>19.445436482630051</v>
      </c>
      <c r="G17" s="4">
        <f t="shared" si="1"/>
        <v>19</v>
      </c>
      <c r="H17" s="1">
        <f t="shared" si="2"/>
        <v>14.598813599027125</v>
      </c>
      <c r="I17" s="3">
        <f t="shared" si="3"/>
        <v>-40.118640097287539</v>
      </c>
      <c r="J17" s="3">
        <f t="shared" si="4"/>
        <v>-6.3969855984723267</v>
      </c>
      <c r="K17" s="16">
        <f t="shared" si="5"/>
        <v>733.14925110492197</v>
      </c>
    </row>
    <row r="18" spans="1:11" x14ac:dyDescent="0.2">
      <c r="A18" s="13">
        <v>16</v>
      </c>
      <c r="B18" s="11" t="s">
        <v>5</v>
      </c>
      <c r="C18" s="9">
        <f t="shared" si="6"/>
        <v>0</v>
      </c>
      <c r="F18" s="2">
        <f>55*(2^(1/12)^(A18-33))</f>
        <v>20.601722307054366</v>
      </c>
      <c r="G18" s="4">
        <f t="shared" si="1"/>
        <v>21</v>
      </c>
      <c r="H18" s="1">
        <f t="shared" si="2"/>
        <v>16.33149251104922</v>
      </c>
      <c r="I18" s="3">
        <f t="shared" si="3"/>
        <v>33.149251104921973</v>
      </c>
      <c r="J18" s="3">
        <f t="shared" si="4"/>
        <v>73.267891202209512</v>
      </c>
      <c r="K18" s="16">
        <f t="shared" si="5"/>
        <v>813.6862861351666</v>
      </c>
    </row>
    <row r="19" spans="1:11" x14ac:dyDescent="0.2">
      <c r="A19" s="13">
        <v>17</v>
      </c>
      <c r="B19" s="11" t="s">
        <v>6</v>
      </c>
      <c r="C19" s="9">
        <f t="shared" si="6"/>
        <v>0</v>
      </c>
      <c r="F19" s="2">
        <f>55*(2^(1/12)^(A19-33))</f>
        <v>21.826764464562739</v>
      </c>
      <c r="G19" s="4">
        <f t="shared" si="1"/>
        <v>22</v>
      </c>
      <c r="H19" s="1">
        <f t="shared" si="2"/>
        <v>17.136862861351666</v>
      </c>
      <c r="I19" s="3">
        <f t="shared" si="3"/>
        <v>13.686286135166625</v>
      </c>
      <c r="J19" s="3">
        <f t="shared" si="4"/>
        <v>-19.462964969755348</v>
      </c>
      <c r="K19" s="16">
        <f t="shared" si="5"/>
        <v>890.64269103882475</v>
      </c>
    </row>
    <row r="20" spans="1:11" x14ac:dyDescent="0.2">
      <c r="A20" s="13">
        <v>18</v>
      </c>
      <c r="B20" s="11" t="s">
        <v>7</v>
      </c>
      <c r="C20" s="9">
        <f t="shared" si="6"/>
        <v>0</v>
      </c>
      <c r="F20" s="2">
        <f>55*(2^(1/12)^(A20-33))</f>
        <v>23.124651419477146</v>
      </c>
      <c r="G20" s="4">
        <f t="shared" si="1"/>
        <v>23</v>
      </c>
      <c r="H20" s="1">
        <f t="shared" si="2"/>
        <v>17.906426910388248</v>
      </c>
      <c r="I20" s="3">
        <f t="shared" si="3"/>
        <v>-9.3573089611751925</v>
      </c>
      <c r="J20" s="3">
        <f t="shared" si="4"/>
        <v>-23.043595096341818</v>
      </c>
      <c r="K20" s="16">
        <f t="shared" si="5"/>
        <v>964.32334463579673</v>
      </c>
    </row>
    <row r="21" spans="1:11" x14ac:dyDescent="0.2">
      <c r="A21" s="13">
        <v>19</v>
      </c>
      <c r="B21" s="11" t="s">
        <v>8</v>
      </c>
      <c r="C21" s="9">
        <f t="shared" si="6"/>
        <v>0</v>
      </c>
      <c r="F21" s="2">
        <f>55*(2^(1/12)^(A21-33))</f>
        <v>24.499714748859326</v>
      </c>
      <c r="G21" s="4">
        <f t="shared" si="1"/>
        <v>24</v>
      </c>
      <c r="H21" s="1">
        <f t="shared" si="2"/>
        <v>18.643233446357968</v>
      </c>
      <c r="I21" s="3">
        <f t="shared" si="3"/>
        <v>-35.676655364203214</v>
      </c>
      <c r="J21" s="3">
        <f t="shared" si="4"/>
        <v>-26.319346403028021</v>
      </c>
      <c r="K21" s="16">
        <f t="shared" si="5"/>
        <v>1102.8960055397199</v>
      </c>
    </row>
    <row r="22" spans="1:11" x14ac:dyDescent="0.2">
      <c r="A22" s="13">
        <v>20</v>
      </c>
      <c r="B22" s="11" t="s">
        <v>9</v>
      </c>
      <c r="C22" s="9">
        <f t="shared" si="6"/>
        <v>0</v>
      </c>
      <c r="F22" s="2">
        <f>55*(2^(1/12)^(A22-33))</f>
        <v>25.95654359874657</v>
      </c>
      <c r="G22" s="4">
        <f>ROUND(F22,0)</f>
        <v>26</v>
      </c>
      <c r="H22" s="1">
        <f t="shared" ref="H22:H29" si="7">LOG(G22/55)/LOG(2^(1/12))+33</f>
        <v>20.028960055397199</v>
      </c>
      <c r="I22" s="3">
        <f>100*(H22-A22)</f>
        <v>2.8960055397199369</v>
      </c>
      <c r="J22" s="3">
        <f t="shared" si="4"/>
        <v>38.57266090392315</v>
      </c>
      <c r="K22" s="16">
        <f t="shared" si="5"/>
        <v>1231.1942502395341</v>
      </c>
    </row>
    <row r="23" spans="1:11" s="5" customFormat="1" x14ac:dyDescent="0.2">
      <c r="A23" s="14">
        <v>21</v>
      </c>
      <c r="B23" s="12" t="s">
        <v>10</v>
      </c>
      <c r="C23" s="10">
        <f t="shared" si="6"/>
        <v>0</v>
      </c>
      <c r="D23" s="10"/>
      <c r="E23" s="10"/>
      <c r="F23" s="15">
        <f>55*(2^(1/12)^(A23-33))</f>
        <v>27.5</v>
      </c>
      <c r="G23" s="7">
        <f>ROUND(F23,0)</f>
        <v>28</v>
      </c>
      <c r="H23" s="6">
        <f t="shared" si="7"/>
        <v>21.31194250239534</v>
      </c>
      <c r="I23" s="8">
        <f>100*(H23-A23)</f>
        <v>31.194250239533972</v>
      </c>
      <c r="J23" s="8">
        <f t="shared" si="4"/>
        <v>28.298244699814035</v>
      </c>
      <c r="K23" s="8">
        <f>100*(H24-21)</f>
        <v>91.945537923495735</v>
      </c>
    </row>
    <row r="24" spans="1:11" x14ac:dyDescent="0.2">
      <c r="A24" s="13">
        <v>22</v>
      </c>
      <c r="B24" s="11" t="s">
        <v>11</v>
      </c>
      <c r="C24" s="9">
        <f t="shared" si="6"/>
        <v>0</v>
      </c>
      <c r="F24" s="2">
        <f>55*(2^(1/12)^(A24-33))</f>
        <v>29.135235094880613</v>
      </c>
      <c r="G24" s="4">
        <f t="shared" ref="G24:G87" si="8">ROUND(F24,0)</f>
        <v>29</v>
      </c>
      <c r="H24" s="1">
        <f t="shared" si="7"/>
        <v>21.919455379234957</v>
      </c>
      <c r="I24" s="3">
        <f t="shared" ref="I24:I87" si="9">100*(H24-A24)</f>
        <v>-8.0544620765042652</v>
      </c>
      <c r="J24" s="3">
        <f t="shared" si="4"/>
        <v>-39.248712316038237</v>
      </c>
      <c r="K24" s="16">
        <f>100*(H25-21)</f>
        <v>207.40391623465939</v>
      </c>
    </row>
    <row r="25" spans="1:11" x14ac:dyDescent="0.2">
      <c r="A25" s="13">
        <v>23</v>
      </c>
      <c r="B25" s="11" t="s">
        <v>12</v>
      </c>
      <c r="C25" s="9">
        <f t="shared" si="6"/>
        <v>0</v>
      </c>
      <c r="F25" s="2">
        <f>55*(2^(1/12)^(A25-33))</f>
        <v>30.867706328507751</v>
      </c>
      <c r="G25" s="4">
        <f t="shared" si="8"/>
        <v>31</v>
      </c>
      <c r="H25" s="1">
        <f t="shared" si="7"/>
        <v>23.074039162346594</v>
      </c>
      <c r="I25" s="3">
        <f t="shared" si="9"/>
        <v>7.4039162346593912</v>
      </c>
      <c r="J25" s="3">
        <f t="shared" si="4"/>
        <v>15.458378311163656</v>
      </c>
      <c r="K25" s="16">
        <f t="shared" ref="K25:K34" si="10">100*(H26-21)</f>
        <v>315.64128700055323</v>
      </c>
    </row>
    <row r="26" spans="1:11" x14ac:dyDescent="0.2">
      <c r="A26" s="13">
        <v>24</v>
      </c>
      <c r="B26" s="11" t="s">
        <v>1</v>
      </c>
      <c r="C26" s="9">
        <f t="shared" si="6"/>
        <v>1</v>
      </c>
      <c r="F26" s="2">
        <f>55*(2^(1/12)^(A26-33))</f>
        <v>32.703195662574828</v>
      </c>
      <c r="G26" s="4">
        <f t="shared" si="8"/>
        <v>33</v>
      </c>
      <c r="H26" s="1">
        <f t="shared" si="7"/>
        <v>24.156412870005532</v>
      </c>
      <c r="I26" s="3">
        <f t="shared" si="9"/>
        <v>15.641287000553206</v>
      </c>
      <c r="J26" s="3">
        <f t="shared" si="4"/>
        <v>8.2373707658938145</v>
      </c>
      <c r="K26" s="16">
        <f t="shared" si="10"/>
        <v>417.50796410436874</v>
      </c>
    </row>
    <row r="27" spans="1:11" x14ac:dyDescent="0.2">
      <c r="A27" s="13">
        <v>25</v>
      </c>
      <c r="B27" s="11" t="s">
        <v>2</v>
      </c>
      <c r="C27" s="9">
        <f t="shared" si="6"/>
        <v>1</v>
      </c>
      <c r="F27" s="2">
        <f>55*(2^(1/12)^(A27-33))</f>
        <v>34.64782887210901</v>
      </c>
      <c r="G27" s="4">
        <f t="shared" si="8"/>
        <v>35</v>
      </c>
      <c r="H27" s="1">
        <f t="shared" si="7"/>
        <v>25.175079641043688</v>
      </c>
      <c r="I27" s="3">
        <f t="shared" si="9"/>
        <v>17.507964104368767</v>
      </c>
      <c r="J27" s="3">
        <f t="shared" si="4"/>
        <v>1.8666771038155616</v>
      </c>
      <c r="K27" s="16">
        <f t="shared" si="10"/>
        <v>513.71238252514854</v>
      </c>
    </row>
    <row r="28" spans="1:11" x14ac:dyDescent="0.2">
      <c r="A28" s="13">
        <v>26</v>
      </c>
      <c r="B28" s="11" t="s">
        <v>3</v>
      </c>
      <c r="C28" s="9">
        <f t="shared" si="6"/>
        <v>1</v>
      </c>
      <c r="F28" s="2">
        <f>55*(2^(1/12)^(A28-33))</f>
        <v>36.70809598967594</v>
      </c>
      <c r="G28" s="4">
        <f t="shared" si="8"/>
        <v>37</v>
      </c>
      <c r="H28" s="1">
        <f t="shared" si="7"/>
        <v>26.137123825251486</v>
      </c>
      <c r="I28" s="3">
        <f t="shared" si="9"/>
        <v>13.71238252514857</v>
      </c>
      <c r="J28" s="3">
        <f t="shared" si="4"/>
        <v>-3.7955815792201975</v>
      </c>
      <c r="K28" s="16">
        <f t="shared" si="10"/>
        <v>604.85100640510723</v>
      </c>
    </row>
    <row r="29" spans="1:11" x14ac:dyDescent="0.2">
      <c r="A29" s="13">
        <v>27</v>
      </c>
      <c r="B29" s="11" t="s">
        <v>4</v>
      </c>
      <c r="C29" s="9">
        <f t="shared" si="6"/>
        <v>1</v>
      </c>
      <c r="F29" s="2">
        <f>55*(2^(1/12)^(A29-33))</f>
        <v>38.890872965260108</v>
      </c>
      <c r="G29" s="4">
        <f t="shared" si="8"/>
        <v>39</v>
      </c>
      <c r="H29" s="1">
        <f t="shared" si="7"/>
        <v>27.048510064051072</v>
      </c>
      <c r="I29" s="3">
        <f t="shared" si="9"/>
        <v>4.8510064051072277</v>
      </c>
      <c r="J29" s="3">
        <f t="shared" si="4"/>
        <v>-8.8613761200413421</v>
      </c>
      <c r="K29" s="16">
        <f t="shared" si="10"/>
        <v>691.43074931210936</v>
      </c>
    </row>
    <row r="30" spans="1:11" x14ac:dyDescent="0.2">
      <c r="A30" s="13">
        <v>28</v>
      </c>
      <c r="B30" s="11" t="s">
        <v>5</v>
      </c>
      <c r="C30" s="9">
        <f t="shared" si="6"/>
        <v>1</v>
      </c>
      <c r="F30" s="2">
        <f>55*(2^(1/12)^(A30-33))</f>
        <v>41.20344461410874</v>
      </c>
      <c r="G30" s="4">
        <f t="shared" si="8"/>
        <v>41</v>
      </c>
      <c r="H30" s="1">
        <f t="shared" ref="H30:H34" si="11">LOG(G30/55)/LOG(2^(1/12))+33</f>
        <v>27.914307493121093</v>
      </c>
      <c r="I30" s="3">
        <f t="shared" si="9"/>
        <v>-8.5692506878906727</v>
      </c>
      <c r="J30" s="3">
        <f t="shared" si="4"/>
        <v>-13.4202570929979</v>
      </c>
      <c r="K30" s="16">
        <f t="shared" si="10"/>
        <v>813.68628613516557</v>
      </c>
    </row>
    <row r="31" spans="1:11" x14ac:dyDescent="0.2">
      <c r="A31" s="13">
        <v>29</v>
      </c>
      <c r="B31" s="11" t="s">
        <v>6</v>
      </c>
      <c r="C31" s="9">
        <f t="shared" si="6"/>
        <v>1</v>
      </c>
      <c r="F31" s="2">
        <f>55*(2^(1/12)^(A31-33))</f>
        <v>43.653528929125486</v>
      </c>
      <c r="G31" s="4">
        <f t="shared" si="8"/>
        <v>44</v>
      </c>
      <c r="H31" s="1">
        <f t="shared" si="11"/>
        <v>29.136862861351656</v>
      </c>
      <c r="I31" s="3">
        <f t="shared" si="9"/>
        <v>13.68628613516556</v>
      </c>
      <c r="J31" s="3">
        <f t="shared" si="4"/>
        <v>22.255536823056232</v>
      </c>
      <c r="K31" s="16">
        <f t="shared" si="10"/>
        <v>890.64269103882407</v>
      </c>
    </row>
    <row r="32" spans="1:11" x14ac:dyDescent="0.2">
      <c r="A32" s="13">
        <v>30</v>
      </c>
      <c r="B32" s="11" t="s">
        <v>7</v>
      </c>
      <c r="C32" s="9">
        <f t="shared" si="6"/>
        <v>1</v>
      </c>
      <c r="F32" s="2">
        <f>55*(2^(1/12)^(A32-33))</f>
        <v>46.249302838954293</v>
      </c>
      <c r="G32" s="4">
        <f t="shared" si="8"/>
        <v>46</v>
      </c>
      <c r="H32" s="1">
        <f t="shared" si="11"/>
        <v>29.906426910388241</v>
      </c>
      <c r="I32" s="3">
        <f t="shared" si="9"/>
        <v>-9.3573089611759031</v>
      </c>
      <c r="J32" s="3">
        <f t="shared" si="4"/>
        <v>-23.043595096341463</v>
      </c>
      <c r="K32" s="16">
        <f t="shared" si="10"/>
        <v>1000.0201567086584</v>
      </c>
    </row>
    <row r="33" spans="1:11" x14ac:dyDescent="0.2">
      <c r="A33" s="13">
        <v>31</v>
      </c>
      <c r="B33" s="11" t="s">
        <v>8</v>
      </c>
      <c r="C33" s="9">
        <f t="shared" si="6"/>
        <v>1</v>
      </c>
      <c r="F33" s="2">
        <f>55*(2^(1/12)^(A33-33))</f>
        <v>48.999429497718658</v>
      </c>
      <c r="G33" s="4">
        <f t="shared" si="8"/>
        <v>49</v>
      </c>
      <c r="H33" s="1">
        <f t="shared" si="11"/>
        <v>31.000201567086584</v>
      </c>
      <c r="I33" s="3">
        <f t="shared" si="9"/>
        <v>2.0156708658447542E-2</v>
      </c>
      <c r="J33" s="3">
        <f t="shared" si="4"/>
        <v>9.3774656698343506</v>
      </c>
      <c r="K33" s="16">
        <f t="shared" si="10"/>
        <v>1102.8960055397192</v>
      </c>
    </row>
    <row r="34" spans="1:11" x14ac:dyDescent="0.2">
      <c r="A34" s="13">
        <v>32</v>
      </c>
      <c r="B34" s="11" t="s">
        <v>9</v>
      </c>
      <c r="C34" s="9">
        <f t="shared" si="6"/>
        <v>1</v>
      </c>
      <c r="F34" s="2">
        <f>55*(2^(1/12)^(A34-33))</f>
        <v>51.913087197493141</v>
      </c>
      <c r="G34" s="4">
        <f t="shared" si="8"/>
        <v>52</v>
      </c>
      <c r="H34" s="1">
        <f t="shared" si="11"/>
        <v>32.028960055397192</v>
      </c>
      <c r="I34" s="3">
        <f t="shared" si="9"/>
        <v>2.8960055397192264</v>
      </c>
      <c r="J34" s="3">
        <f t="shared" si="4"/>
        <v>2.8758488310607788</v>
      </c>
      <c r="K34" s="16">
        <f t="shared" si="10"/>
        <v>1200</v>
      </c>
    </row>
    <row r="35" spans="1:11" s="5" customFormat="1" x14ac:dyDescent="0.2">
      <c r="A35" s="14">
        <v>33</v>
      </c>
      <c r="B35" s="12" t="s">
        <v>10</v>
      </c>
      <c r="C35" s="10">
        <f t="shared" si="6"/>
        <v>1</v>
      </c>
      <c r="D35" s="10"/>
      <c r="E35" s="10"/>
      <c r="F35" s="15">
        <f>55*(2^(1/12)^(A35-33))</f>
        <v>55</v>
      </c>
      <c r="G35" s="7">
        <f t="shared" si="8"/>
        <v>55</v>
      </c>
      <c r="H35" s="6">
        <f>LOG(G35/55)/LOG(2^(1/12))+33</f>
        <v>33</v>
      </c>
      <c r="I35" s="8">
        <f t="shared" si="9"/>
        <v>0</v>
      </c>
      <c r="J35" s="3">
        <f t="shared" si="4"/>
        <v>-2.8960055397192264</v>
      </c>
      <c r="K35" s="8">
        <f>100*(H36-33)</f>
        <v>91.945537923494669</v>
      </c>
    </row>
    <row r="36" spans="1:11" x14ac:dyDescent="0.2">
      <c r="A36" s="13">
        <v>34</v>
      </c>
      <c r="B36" s="11" t="s">
        <v>11</v>
      </c>
      <c r="C36" s="9">
        <f t="shared" si="6"/>
        <v>1</v>
      </c>
      <c r="F36" s="2">
        <f>55*(2^(1/12)^(A36-33))</f>
        <v>58.270470189761241</v>
      </c>
      <c r="G36" s="4">
        <f t="shared" si="8"/>
        <v>58</v>
      </c>
      <c r="H36" s="1">
        <f t="shared" ref="H36:H99" si="12">LOG(G36/55)/LOG(2^(1/12))+33</f>
        <v>33.919455379234947</v>
      </c>
      <c r="I36" s="3">
        <f t="shared" si="9"/>
        <v>-8.054462076505331</v>
      </c>
      <c r="J36" s="3">
        <f t="shared" si="4"/>
        <v>-8.054462076505331</v>
      </c>
      <c r="K36" s="16">
        <f t="shared" ref="K36:K58" si="13">100*(H37-33)</f>
        <v>207.40391623465868</v>
      </c>
    </row>
    <row r="37" spans="1:11" x14ac:dyDescent="0.2">
      <c r="A37" s="13">
        <v>35</v>
      </c>
      <c r="B37" s="11" t="s">
        <v>12</v>
      </c>
      <c r="C37" s="9">
        <f t="shared" si="6"/>
        <v>1</v>
      </c>
      <c r="F37" s="2">
        <f>55*(2^(1/12)^(A37-33))</f>
        <v>61.735412657015516</v>
      </c>
      <c r="G37" s="4">
        <f t="shared" si="8"/>
        <v>62</v>
      </c>
      <c r="H37" s="1">
        <f t="shared" si="12"/>
        <v>35.074039162346587</v>
      </c>
      <c r="I37" s="3">
        <f t="shared" si="9"/>
        <v>7.4039162346586807</v>
      </c>
      <c r="J37" s="3">
        <f t="shared" si="4"/>
        <v>15.458378311164012</v>
      </c>
      <c r="K37" s="16">
        <f t="shared" si="13"/>
        <v>289.20971940455399</v>
      </c>
    </row>
    <row r="38" spans="1:11" x14ac:dyDescent="0.2">
      <c r="A38" s="13">
        <v>36</v>
      </c>
      <c r="B38" s="11" t="s">
        <v>1</v>
      </c>
      <c r="C38" s="9">
        <f t="shared" si="6"/>
        <v>2</v>
      </c>
      <c r="F38" s="2">
        <f>55*(2^(1/12)^(A38-33))</f>
        <v>65.40639132514967</v>
      </c>
      <c r="G38" s="4">
        <f t="shared" si="8"/>
        <v>65</v>
      </c>
      <c r="H38" s="1">
        <f t="shared" si="12"/>
        <v>35.89209719404554</v>
      </c>
      <c r="I38" s="3">
        <f t="shared" si="9"/>
        <v>-10.790280595445978</v>
      </c>
      <c r="J38" s="3">
        <f t="shared" si="4"/>
        <v>-18.194196830104659</v>
      </c>
      <c r="K38" s="16">
        <f t="shared" si="13"/>
        <v>392.59769190421139</v>
      </c>
    </row>
    <row r="39" spans="1:11" x14ac:dyDescent="0.2">
      <c r="A39" s="13">
        <v>37</v>
      </c>
      <c r="B39" s="11" t="s">
        <v>2</v>
      </c>
      <c r="C39" s="9">
        <f t="shared" si="6"/>
        <v>2</v>
      </c>
      <c r="F39" s="2">
        <f>55*(2^(1/12)^(A39-33))</f>
        <v>69.295657744218019</v>
      </c>
      <c r="G39" s="4">
        <f t="shared" si="8"/>
        <v>69</v>
      </c>
      <c r="H39" s="1">
        <f t="shared" si="12"/>
        <v>36.925976919042114</v>
      </c>
      <c r="I39" s="3">
        <f t="shared" si="9"/>
        <v>-7.4023080957886123</v>
      </c>
      <c r="J39" s="3">
        <f t="shared" si="4"/>
        <v>3.3879724996573657</v>
      </c>
      <c r="K39" s="16">
        <f t="shared" si="13"/>
        <v>490.15781442642918</v>
      </c>
    </row>
    <row r="40" spans="1:11" x14ac:dyDescent="0.2">
      <c r="A40" s="13">
        <v>38</v>
      </c>
      <c r="B40" s="11" t="s">
        <v>3</v>
      </c>
      <c r="C40" s="9">
        <f t="shared" si="6"/>
        <v>2</v>
      </c>
      <c r="F40" s="2">
        <f>55*(2^(1/12)^(A40-33))</f>
        <v>73.416191979351893</v>
      </c>
      <c r="G40" s="4">
        <f t="shared" si="8"/>
        <v>73</v>
      </c>
      <c r="H40" s="1">
        <f t="shared" si="12"/>
        <v>37.901578144264292</v>
      </c>
      <c r="I40" s="3">
        <f t="shared" si="9"/>
        <v>-9.8421855735708164</v>
      </c>
      <c r="J40" s="3">
        <f t="shared" si="4"/>
        <v>-2.4398774777822041</v>
      </c>
      <c r="K40" s="16">
        <f t="shared" si="13"/>
        <v>604.85100640510586</v>
      </c>
    </row>
    <row r="41" spans="1:11" x14ac:dyDescent="0.2">
      <c r="A41" s="13">
        <v>39</v>
      </c>
      <c r="B41" s="11" t="s">
        <v>4</v>
      </c>
      <c r="C41" s="9">
        <f t="shared" si="6"/>
        <v>2</v>
      </c>
      <c r="F41" s="2">
        <f>55*(2^(1/12)^(A41-33))</f>
        <v>77.781745930520231</v>
      </c>
      <c r="G41" s="4">
        <f t="shared" si="8"/>
        <v>78</v>
      </c>
      <c r="H41" s="1">
        <f t="shared" si="12"/>
        <v>39.048510064051058</v>
      </c>
      <c r="I41" s="3">
        <f t="shared" si="9"/>
        <v>4.8510064051058066</v>
      </c>
      <c r="J41" s="3">
        <f t="shared" si="4"/>
        <v>14.693191978676623</v>
      </c>
      <c r="K41" s="16">
        <f t="shared" si="13"/>
        <v>691.43074931210867</v>
      </c>
    </row>
    <row r="42" spans="1:11" x14ac:dyDescent="0.2">
      <c r="A42" s="13">
        <v>40</v>
      </c>
      <c r="B42" s="11" t="s">
        <v>5</v>
      </c>
      <c r="C42" s="9">
        <f t="shared" si="6"/>
        <v>2</v>
      </c>
      <c r="F42" s="2">
        <f>55*(2^(1/12)^(A42-33))</f>
        <v>82.406889228217494</v>
      </c>
      <c r="G42" s="4">
        <f t="shared" si="8"/>
        <v>82</v>
      </c>
      <c r="H42" s="1">
        <f t="shared" si="12"/>
        <v>39.914307493121086</v>
      </c>
      <c r="I42" s="3">
        <f t="shared" si="9"/>
        <v>-8.5692506878913832</v>
      </c>
      <c r="J42" s="3">
        <f t="shared" si="4"/>
        <v>-13.42025709299719</v>
      </c>
      <c r="K42" s="16">
        <f t="shared" si="13"/>
        <v>793.90053878888193</v>
      </c>
    </row>
    <row r="43" spans="1:11" x14ac:dyDescent="0.2">
      <c r="A43" s="13">
        <v>41</v>
      </c>
      <c r="B43" s="11" t="s">
        <v>6</v>
      </c>
      <c r="C43" s="9">
        <f t="shared" si="6"/>
        <v>2</v>
      </c>
      <c r="F43" s="2">
        <f>55*(2^(1/12)^(A43-33))</f>
        <v>87.307057858250971</v>
      </c>
      <c r="G43" s="4">
        <f t="shared" si="8"/>
        <v>87</v>
      </c>
      <c r="H43" s="1">
        <f t="shared" si="12"/>
        <v>40.93900538788882</v>
      </c>
      <c r="I43" s="3">
        <f t="shared" si="9"/>
        <v>-6.0994612111180402</v>
      </c>
      <c r="J43" s="3">
        <f t="shared" si="4"/>
        <v>2.469789476773343</v>
      </c>
      <c r="K43" s="16">
        <f t="shared" si="13"/>
        <v>890.64269103882339</v>
      </c>
    </row>
    <row r="44" spans="1:11" x14ac:dyDescent="0.2">
      <c r="A44" s="13">
        <v>42</v>
      </c>
      <c r="B44" s="11" t="s">
        <v>7</v>
      </c>
      <c r="C44" s="9">
        <f t="shared" si="6"/>
        <v>2</v>
      </c>
      <c r="F44" s="2">
        <f>55*(2^(1/12)^(A44-33))</f>
        <v>92.498605677908614</v>
      </c>
      <c r="G44" s="4">
        <f t="shared" si="8"/>
        <v>92</v>
      </c>
      <c r="H44" s="1">
        <f t="shared" si="12"/>
        <v>41.906426910388234</v>
      </c>
      <c r="I44" s="3">
        <f t="shared" si="9"/>
        <v>-9.3573089611766136</v>
      </c>
      <c r="J44" s="3">
        <f t="shared" si="4"/>
        <v>-3.2578477500585734</v>
      </c>
      <c r="K44" s="16">
        <f t="shared" si="13"/>
        <v>1000.0201567086577</v>
      </c>
    </row>
    <row r="45" spans="1:11" x14ac:dyDescent="0.2">
      <c r="A45" s="13">
        <v>43</v>
      </c>
      <c r="B45" s="11" t="s">
        <v>8</v>
      </c>
      <c r="C45" s="9">
        <f t="shared" si="6"/>
        <v>2</v>
      </c>
      <c r="F45" s="2">
        <f>55*(2^(1/12)^(A45-33))</f>
        <v>97.998858995437331</v>
      </c>
      <c r="G45" s="4">
        <f t="shared" si="8"/>
        <v>98</v>
      </c>
      <c r="H45" s="1">
        <f t="shared" si="12"/>
        <v>43.000201567086577</v>
      </c>
      <c r="I45" s="3">
        <f t="shared" si="9"/>
        <v>2.0156708657736999E-2</v>
      </c>
      <c r="J45" s="3">
        <f t="shared" si="4"/>
        <v>9.3774656698343506</v>
      </c>
      <c r="K45" s="16">
        <f t="shared" si="13"/>
        <v>1102.8960055397179</v>
      </c>
    </row>
    <row r="46" spans="1:11" x14ac:dyDescent="0.2">
      <c r="A46" s="13">
        <v>44</v>
      </c>
      <c r="B46" s="11" t="s">
        <v>9</v>
      </c>
      <c r="C46" s="9">
        <f t="shared" si="6"/>
        <v>2</v>
      </c>
      <c r="F46" s="2">
        <f>55*(2^(1/12)^(A46-33))</f>
        <v>103.82617439498631</v>
      </c>
      <c r="G46" s="4">
        <f t="shared" si="8"/>
        <v>104</v>
      </c>
      <c r="H46" s="1">
        <f t="shared" si="12"/>
        <v>44.028960055397178</v>
      </c>
      <c r="I46" s="3">
        <f t="shared" si="9"/>
        <v>2.8960055397178053</v>
      </c>
      <c r="J46" s="3">
        <f t="shared" si="4"/>
        <v>2.8758488310600683</v>
      </c>
      <c r="K46" s="16">
        <f t="shared" si="13"/>
        <v>1199.9999999999993</v>
      </c>
    </row>
    <row r="47" spans="1:11" s="5" customFormat="1" x14ac:dyDescent="0.2">
      <c r="A47" s="14">
        <v>45</v>
      </c>
      <c r="B47" s="12" t="s">
        <v>10</v>
      </c>
      <c r="C47" s="10">
        <f t="shared" si="6"/>
        <v>2</v>
      </c>
      <c r="D47" s="10"/>
      <c r="E47" s="10"/>
      <c r="F47" s="15">
        <f>55*(2^(1/12)^(A47-33))</f>
        <v>110</v>
      </c>
      <c r="G47" s="7">
        <f t="shared" si="8"/>
        <v>110</v>
      </c>
      <c r="H47" s="6">
        <f t="shared" si="12"/>
        <v>44.999999999999993</v>
      </c>
      <c r="I47" s="8">
        <f t="shared" si="9"/>
        <v>-7.1054273576010019E-13</v>
      </c>
      <c r="J47" s="3">
        <f t="shared" si="4"/>
        <v>-2.8960055397185158</v>
      </c>
      <c r="K47" s="8">
        <f>100*(H48-45)</f>
        <v>106.8060072704931</v>
      </c>
    </row>
    <row r="48" spans="1:11" x14ac:dyDescent="0.2">
      <c r="A48" s="13">
        <v>46</v>
      </c>
      <c r="B48" s="11" t="s">
        <v>11</v>
      </c>
      <c r="C48" s="9">
        <f t="shared" si="6"/>
        <v>2</v>
      </c>
      <c r="F48" s="2">
        <f>55*(2^(1/12)^(A48-33))</f>
        <v>116.54094037952248</v>
      </c>
      <c r="G48" s="4">
        <f t="shared" si="8"/>
        <v>117</v>
      </c>
      <c r="H48" s="1">
        <f t="shared" si="12"/>
        <v>46.068060072704931</v>
      </c>
      <c r="I48" s="3">
        <f t="shared" si="9"/>
        <v>6.8060072704930974</v>
      </c>
      <c r="J48" s="3">
        <f t="shared" si="4"/>
        <v>6.8060072704938079</v>
      </c>
      <c r="K48" s="16">
        <f>100*(H49-45)</f>
        <v>193.3857501774952</v>
      </c>
    </row>
    <row r="49" spans="1:11" x14ac:dyDescent="0.2">
      <c r="A49" s="13">
        <v>47</v>
      </c>
      <c r="B49" s="11" t="s">
        <v>12</v>
      </c>
      <c r="C49" s="9">
        <f t="shared" si="6"/>
        <v>2</v>
      </c>
      <c r="F49" s="2">
        <f>55*(2^(1/12)^(A49-33))</f>
        <v>123.47082531403106</v>
      </c>
      <c r="G49" s="4">
        <f t="shared" si="8"/>
        <v>123</v>
      </c>
      <c r="H49" s="1">
        <f t="shared" si="12"/>
        <v>46.933857501774952</v>
      </c>
      <c r="I49" s="3">
        <f t="shared" si="9"/>
        <v>-6.614249822504803</v>
      </c>
      <c r="J49" s="3">
        <f t="shared" si="4"/>
        <v>-13.4202570929979</v>
      </c>
      <c r="K49" s="16">
        <f t="shared" ref="K49:K58" si="14">100*(H50-45)</f>
        <v>302.47594561534754</v>
      </c>
    </row>
    <row r="50" spans="1:11" x14ac:dyDescent="0.2">
      <c r="A50" s="13">
        <v>48</v>
      </c>
      <c r="B50" s="11" t="s">
        <v>1</v>
      </c>
      <c r="C50" s="9">
        <f t="shared" si="6"/>
        <v>3</v>
      </c>
      <c r="F50" s="2">
        <f>55*(2^(1/12)^(A50-33))</f>
        <v>130.81278265029934</v>
      </c>
      <c r="G50" s="4">
        <f t="shared" si="8"/>
        <v>131</v>
      </c>
      <c r="H50" s="1">
        <f t="shared" si="12"/>
        <v>48.024759456153475</v>
      </c>
      <c r="I50" s="3">
        <f t="shared" si="9"/>
        <v>2.4759456153475412</v>
      </c>
      <c r="J50" s="3">
        <f t="shared" si="4"/>
        <v>9.0901954378523442</v>
      </c>
      <c r="K50" s="16">
        <f t="shared" si="14"/>
        <v>405.09763103861616</v>
      </c>
    </row>
    <row r="51" spans="1:11" x14ac:dyDescent="0.2">
      <c r="A51" s="13">
        <v>49</v>
      </c>
      <c r="B51" s="11" t="s">
        <v>2</v>
      </c>
      <c r="C51" s="9">
        <f t="shared" si="6"/>
        <v>3</v>
      </c>
      <c r="F51" s="2">
        <f>55*(2^(1/12)^(A51-33))</f>
        <v>138.59131548843607</v>
      </c>
      <c r="G51" s="4">
        <f t="shared" si="8"/>
        <v>139</v>
      </c>
      <c r="H51" s="1">
        <f t="shared" si="12"/>
        <v>49.050976310386162</v>
      </c>
      <c r="I51" s="3">
        <f t="shared" si="9"/>
        <v>5.0976310386161572</v>
      </c>
      <c r="J51" s="3">
        <f t="shared" si="4"/>
        <v>2.621685423268616</v>
      </c>
      <c r="K51" s="16">
        <f t="shared" si="14"/>
        <v>501.97515757404432</v>
      </c>
    </row>
    <row r="52" spans="1:11" x14ac:dyDescent="0.2">
      <c r="A52" s="13">
        <v>50</v>
      </c>
      <c r="B52" s="11" t="s">
        <v>3</v>
      </c>
      <c r="C52" s="9">
        <f t="shared" si="6"/>
        <v>3</v>
      </c>
      <c r="F52" s="2">
        <f>55*(2^(1/12)^(A52-33))</f>
        <v>146.83238395870382</v>
      </c>
      <c r="G52" s="4">
        <f t="shared" si="8"/>
        <v>147</v>
      </c>
      <c r="H52" s="1">
        <f t="shared" si="12"/>
        <v>50.019751575740443</v>
      </c>
      <c r="I52" s="3">
        <f t="shared" si="9"/>
        <v>1.9751575740443172</v>
      </c>
      <c r="J52" s="3">
        <f t="shared" si="4"/>
        <v>-3.1224734645718399</v>
      </c>
      <c r="K52" s="16">
        <f t="shared" si="14"/>
        <v>604.85100640510507</v>
      </c>
    </row>
    <row r="53" spans="1:11" x14ac:dyDescent="0.2">
      <c r="A53" s="13">
        <v>51</v>
      </c>
      <c r="B53" s="11" t="s">
        <v>4</v>
      </c>
      <c r="C53" s="9">
        <f t="shared" si="6"/>
        <v>3</v>
      </c>
      <c r="F53" s="2">
        <f>55*(2^(1/12)^(A53-33))</f>
        <v>155.56349186104049</v>
      </c>
      <c r="G53" s="4">
        <f t="shared" si="8"/>
        <v>156</v>
      </c>
      <c r="H53" s="1">
        <f t="shared" si="12"/>
        <v>51.048510064051051</v>
      </c>
      <c r="I53" s="3">
        <f t="shared" si="9"/>
        <v>4.8510064051050961</v>
      </c>
      <c r="J53" s="3">
        <f t="shared" si="4"/>
        <v>2.8758488310607788</v>
      </c>
      <c r="K53" s="16">
        <f t="shared" si="14"/>
        <v>701.95500086538584</v>
      </c>
    </row>
    <row r="54" spans="1:11" x14ac:dyDescent="0.2">
      <c r="A54" s="13">
        <v>52</v>
      </c>
      <c r="B54" s="11" t="s">
        <v>5</v>
      </c>
      <c r="C54" s="9">
        <f t="shared" si="6"/>
        <v>3</v>
      </c>
      <c r="F54" s="2">
        <f>55*(2^(1/12)^(A54-33))</f>
        <v>164.81377845643502</v>
      </c>
      <c r="G54" s="4">
        <f t="shared" si="8"/>
        <v>165</v>
      </c>
      <c r="H54" s="1">
        <f t="shared" si="12"/>
        <v>52.019550008653859</v>
      </c>
      <c r="I54" s="3">
        <f t="shared" si="9"/>
        <v>1.9550008653858697</v>
      </c>
      <c r="J54" s="3">
        <f t="shared" si="4"/>
        <v>-2.8960055397192264</v>
      </c>
      <c r="K54" s="16">
        <f t="shared" si="14"/>
        <v>803.82167796920066</v>
      </c>
    </row>
    <row r="55" spans="1:11" x14ac:dyDescent="0.2">
      <c r="A55" s="13">
        <v>53</v>
      </c>
      <c r="B55" s="11" t="s">
        <v>6</v>
      </c>
      <c r="C55" s="9">
        <f t="shared" si="6"/>
        <v>3</v>
      </c>
      <c r="F55" s="2">
        <f>55*(2^(1/12)^(A55-33))</f>
        <v>174.61411571650197</v>
      </c>
      <c r="G55" s="4">
        <f t="shared" si="8"/>
        <v>175</v>
      </c>
      <c r="H55" s="1">
        <f t="shared" si="12"/>
        <v>53.038216779692007</v>
      </c>
      <c r="I55" s="3">
        <f t="shared" si="9"/>
        <v>3.8216779692007208</v>
      </c>
      <c r="J55" s="3">
        <f t="shared" si="4"/>
        <v>1.8666771038148511</v>
      </c>
      <c r="K55" s="16">
        <f t="shared" si="14"/>
        <v>900.02609638998126</v>
      </c>
    </row>
    <row r="56" spans="1:11" x14ac:dyDescent="0.2">
      <c r="A56" s="13">
        <v>54</v>
      </c>
      <c r="B56" s="11" t="s">
        <v>7</v>
      </c>
      <c r="C56" s="9">
        <f t="shared" si="6"/>
        <v>3</v>
      </c>
      <c r="F56" s="2">
        <f>55*(2^(1/12)^(A56-33))</f>
        <v>184.99721135581723</v>
      </c>
      <c r="G56" s="4">
        <f t="shared" si="8"/>
        <v>185</v>
      </c>
      <c r="H56" s="1">
        <f t="shared" si="12"/>
        <v>54.000260963899812</v>
      </c>
      <c r="I56" s="3">
        <f t="shared" si="9"/>
        <v>2.609638998123387E-2</v>
      </c>
      <c r="J56" s="3">
        <f t="shared" si="4"/>
        <v>-3.7955815792194869</v>
      </c>
      <c r="K56" s="16">
        <f t="shared" si="14"/>
        <v>1000.0201567086563</v>
      </c>
    </row>
    <row r="57" spans="1:11" x14ac:dyDescent="0.2">
      <c r="A57" s="13">
        <v>55</v>
      </c>
      <c r="B57" s="11" t="s">
        <v>8</v>
      </c>
      <c r="C57" s="9">
        <f t="shared" si="6"/>
        <v>3</v>
      </c>
      <c r="F57" s="2">
        <f>55*(2^(1/12)^(A57-33))</f>
        <v>195.99771799087469</v>
      </c>
      <c r="G57" s="4">
        <f t="shared" si="8"/>
        <v>196</v>
      </c>
      <c r="H57" s="1">
        <f t="shared" si="12"/>
        <v>55.000201567086563</v>
      </c>
      <c r="I57" s="3">
        <f t="shared" si="9"/>
        <v>2.0156708656315914E-2</v>
      </c>
      <c r="J57" s="3">
        <f t="shared" si="4"/>
        <v>-5.9396813249179559E-3</v>
      </c>
      <c r="K57" s="16">
        <f t="shared" si="14"/>
        <v>1102.8960055397179</v>
      </c>
    </row>
    <row r="58" spans="1:11" x14ac:dyDescent="0.2">
      <c r="A58" s="13">
        <v>56</v>
      </c>
      <c r="B58" s="11" t="s">
        <v>9</v>
      </c>
      <c r="C58" s="9">
        <f t="shared" si="6"/>
        <v>3</v>
      </c>
      <c r="F58" s="2">
        <f>55*(2^(1/12)^(A58-33))</f>
        <v>207.65234878997265</v>
      </c>
      <c r="G58" s="4">
        <f t="shared" si="8"/>
        <v>208</v>
      </c>
      <c r="H58" s="1">
        <f t="shared" si="12"/>
        <v>56.028960055397178</v>
      </c>
      <c r="I58" s="3">
        <f t="shared" si="9"/>
        <v>2.8960055397178053</v>
      </c>
      <c r="J58" s="3">
        <f t="shared" si="4"/>
        <v>2.8758488310614894</v>
      </c>
      <c r="K58" s="16">
        <f t="shared" si="14"/>
        <v>1199.9999999999986</v>
      </c>
    </row>
    <row r="59" spans="1:11" s="5" customFormat="1" x14ac:dyDescent="0.2">
      <c r="A59" s="14">
        <v>57</v>
      </c>
      <c r="B59" s="12" t="s">
        <v>10</v>
      </c>
      <c r="C59" s="10">
        <f t="shared" si="6"/>
        <v>3</v>
      </c>
      <c r="D59" s="10"/>
      <c r="E59" s="10"/>
      <c r="F59" s="15">
        <f>55*(2^(1/12)^(A59-33))</f>
        <v>220.00000000000006</v>
      </c>
      <c r="G59" s="7">
        <f t="shared" si="8"/>
        <v>220</v>
      </c>
      <c r="H59" s="6">
        <f t="shared" si="12"/>
        <v>56.999999999999986</v>
      </c>
      <c r="I59" s="8">
        <f t="shared" si="9"/>
        <v>-1.4210854715202004E-12</v>
      </c>
      <c r="J59" s="3">
        <f t="shared" si="4"/>
        <v>-2.8960055397192264</v>
      </c>
      <c r="K59" s="8">
        <f>100*(H60-57)</f>
        <v>99.391717355543108</v>
      </c>
    </row>
    <row r="60" spans="1:11" x14ac:dyDescent="0.2">
      <c r="A60" s="13">
        <v>58</v>
      </c>
      <c r="B60" s="11" t="s">
        <v>11</v>
      </c>
      <c r="C60" s="9">
        <f t="shared" si="6"/>
        <v>3</v>
      </c>
      <c r="F60" s="2">
        <f>55*(2^(1/12)^(A60-33))</f>
        <v>233.08188075904502</v>
      </c>
      <c r="G60" s="4">
        <f t="shared" si="8"/>
        <v>233</v>
      </c>
      <c r="H60" s="1">
        <f t="shared" si="12"/>
        <v>57.993917173555431</v>
      </c>
      <c r="I60" s="3">
        <f t="shared" si="9"/>
        <v>-0.60828264445689229</v>
      </c>
      <c r="J60" s="3">
        <f t="shared" si="4"/>
        <v>-0.6082826444554712</v>
      </c>
      <c r="K60" s="16">
        <f>100*(H61-57)</f>
        <v>200.40902167202006</v>
      </c>
    </row>
    <row r="61" spans="1:11" x14ac:dyDescent="0.2">
      <c r="A61" s="13">
        <v>59</v>
      </c>
      <c r="B61" s="11" t="s">
        <v>12</v>
      </c>
      <c r="C61" s="9">
        <f t="shared" si="6"/>
        <v>3</v>
      </c>
      <c r="F61" s="2">
        <f>55*(2^(1/12)^(A61-33))</f>
        <v>246.94165062806212</v>
      </c>
      <c r="G61" s="4">
        <f t="shared" si="8"/>
        <v>247</v>
      </c>
      <c r="H61" s="1">
        <f t="shared" si="12"/>
        <v>59.004090216720201</v>
      </c>
      <c r="I61" s="3">
        <f t="shared" si="9"/>
        <v>0.40902167202006012</v>
      </c>
      <c r="J61" s="3">
        <f t="shared" si="4"/>
        <v>1.0173043164769524</v>
      </c>
      <c r="K61" s="16">
        <f t="shared" ref="K61:K70" si="15">100*(H62-57)</f>
        <v>302.47594561534612</v>
      </c>
    </row>
    <row r="62" spans="1:11" x14ac:dyDescent="0.2">
      <c r="A62" s="13">
        <v>60</v>
      </c>
      <c r="B62" s="11" t="s">
        <v>1</v>
      </c>
      <c r="C62" s="9">
        <f>ROUND((A62-18)/12,0)</f>
        <v>4</v>
      </c>
      <c r="F62" s="2">
        <f>55*(2^(1/12)^(A62-33))</f>
        <v>261.62556530059879</v>
      </c>
      <c r="G62" s="4">
        <f t="shared" si="8"/>
        <v>262</v>
      </c>
      <c r="H62" s="1">
        <f t="shared" si="12"/>
        <v>60.024759456153461</v>
      </c>
      <c r="I62" s="3">
        <f t="shared" si="9"/>
        <v>2.4759456153461201</v>
      </c>
      <c r="J62" s="3">
        <f t="shared" si="4"/>
        <v>2.06692394332606</v>
      </c>
      <c r="K62" s="16">
        <f t="shared" si="15"/>
        <v>398.85894302943188</v>
      </c>
    </row>
    <row r="63" spans="1:11" x14ac:dyDescent="0.2">
      <c r="A63" s="13">
        <v>61</v>
      </c>
      <c r="B63" s="11" t="s">
        <v>2</v>
      </c>
      <c r="C63" s="9">
        <f t="shared" ref="C63:C126" si="16">ROUND((A63-18)/12,0)</f>
        <v>4</v>
      </c>
      <c r="F63" s="2">
        <f>55*(2^(1/12)^(A63-33))</f>
        <v>277.18263097687213</v>
      </c>
      <c r="G63" s="4">
        <f t="shared" si="8"/>
        <v>277</v>
      </c>
      <c r="H63" s="1">
        <f t="shared" si="12"/>
        <v>60.988589430294319</v>
      </c>
      <c r="I63" s="3">
        <f t="shared" si="9"/>
        <v>-1.1410569705681439</v>
      </c>
      <c r="J63" s="3">
        <f t="shared" si="4"/>
        <v>-3.617002585914264</v>
      </c>
      <c r="K63" s="16">
        <f t="shared" si="15"/>
        <v>501.97515757404358</v>
      </c>
    </row>
    <row r="64" spans="1:11" x14ac:dyDescent="0.2">
      <c r="A64" s="13">
        <v>62</v>
      </c>
      <c r="B64" s="11" t="s">
        <v>3</v>
      </c>
      <c r="C64" s="9">
        <f t="shared" si="16"/>
        <v>4</v>
      </c>
      <c r="F64" s="2">
        <f>55*(2^(1/12)^(A64-33))</f>
        <v>293.66476791740763</v>
      </c>
      <c r="G64" s="4">
        <f t="shared" si="8"/>
        <v>294</v>
      </c>
      <c r="H64" s="1">
        <f t="shared" si="12"/>
        <v>62.019751575740436</v>
      </c>
      <c r="I64" s="3">
        <f t="shared" si="9"/>
        <v>1.9751575740436067</v>
      </c>
      <c r="J64" s="3">
        <f t="shared" si="4"/>
        <v>3.1162145446117506</v>
      </c>
      <c r="K64" s="16">
        <f t="shared" si="15"/>
        <v>599.29326792712914</v>
      </c>
    </row>
    <row r="65" spans="1:11" x14ac:dyDescent="0.2">
      <c r="A65" s="13">
        <v>63</v>
      </c>
      <c r="B65" s="11" t="s">
        <v>4</v>
      </c>
      <c r="C65" s="9">
        <f t="shared" si="16"/>
        <v>4</v>
      </c>
      <c r="F65" s="2">
        <f>55*(2^(1/12)^(A65-33))</f>
        <v>311.12698372208104</v>
      </c>
      <c r="G65" s="4">
        <f t="shared" si="8"/>
        <v>311</v>
      </c>
      <c r="H65" s="1">
        <f t="shared" si="12"/>
        <v>62.992932679271291</v>
      </c>
      <c r="I65" s="3">
        <f t="shared" si="9"/>
        <v>-0.7067320728708637</v>
      </c>
      <c r="J65" s="3">
        <f t="shared" si="4"/>
        <v>-2.6818896469144704</v>
      </c>
      <c r="K65" s="16">
        <f t="shared" si="15"/>
        <v>701.95500086538516</v>
      </c>
    </row>
    <row r="66" spans="1:11" x14ac:dyDescent="0.2">
      <c r="A66" s="13">
        <v>64</v>
      </c>
      <c r="B66" s="11" t="s">
        <v>5</v>
      </c>
      <c r="C66" s="9">
        <f t="shared" si="16"/>
        <v>4</v>
      </c>
      <c r="F66" s="2">
        <f>55*(2^(1/12)^(A66-33))</f>
        <v>329.62755691287003</v>
      </c>
      <c r="G66" s="4">
        <f t="shared" si="8"/>
        <v>330</v>
      </c>
      <c r="H66" s="1">
        <f t="shared" si="12"/>
        <v>64.019550008653852</v>
      </c>
      <c r="I66" s="3">
        <f t="shared" si="9"/>
        <v>1.9550008653851592</v>
      </c>
      <c r="J66" s="3">
        <f t="shared" si="4"/>
        <v>2.6617329382560229</v>
      </c>
      <c r="K66" s="16">
        <f t="shared" si="15"/>
        <v>798.86821522198807</v>
      </c>
    </row>
    <row r="67" spans="1:11" x14ac:dyDescent="0.2">
      <c r="A67" s="13">
        <v>65</v>
      </c>
      <c r="B67" s="11" t="s">
        <v>6</v>
      </c>
      <c r="C67" s="9">
        <f t="shared" si="16"/>
        <v>4</v>
      </c>
      <c r="F67" s="2">
        <f>55*(2^(1/12)^(A67-33))</f>
        <v>349.228231433004</v>
      </c>
      <c r="G67" s="4">
        <f t="shared" si="8"/>
        <v>349</v>
      </c>
      <c r="H67" s="1">
        <f t="shared" si="12"/>
        <v>64.98868215221988</v>
      </c>
      <c r="I67" s="3">
        <f t="shared" si="9"/>
        <v>-1.1317847780119905</v>
      </c>
      <c r="J67" s="3">
        <f t="shared" si="4"/>
        <v>-3.0867856433971497</v>
      </c>
      <c r="K67" s="16">
        <f t="shared" si="15"/>
        <v>900.02609638998047</v>
      </c>
    </row>
    <row r="68" spans="1:11" x14ac:dyDescent="0.2">
      <c r="A68" s="13">
        <v>66</v>
      </c>
      <c r="B68" s="11" t="s">
        <v>7</v>
      </c>
      <c r="C68" s="9">
        <f t="shared" si="16"/>
        <v>4</v>
      </c>
      <c r="F68" s="2">
        <f>55*(2^(1/12)^(A68-33))</f>
        <v>369.99442271163451</v>
      </c>
      <c r="G68" s="4">
        <f t="shared" si="8"/>
        <v>370</v>
      </c>
      <c r="H68" s="1">
        <f t="shared" si="12"/>
        <v>66.000260963899805</v>
      </c>
      <c r="I68" s="3">
        <f t="shared" si="9"/>
        <v>2.6096389980523327E-2</v>
      </c>
      <c r="J68" s="3">
        <f t="shared" ref="J68:J130" si="17">100*(H68-H67-1)</f>
        <v>1.1578811679925138</v>
      </c>
      <c r="K68" s="16">
        <f t="shared" si="15"/>
        <v>1000.0201567086549</v>
      </c>
    </row>
    <row r="69" spans="1:11" x14ac:dyDescent="0.2">
      <c r="A69" s="13">
        <v>67</v>
      </c>
      <c r="B69" s="11" t="s">
        <v>8</v>
      </c>
      <c r="C69" s="9">
        <f t="shared" si="16"/>
        <v>4</v>
      </c>
      <c r="F69" s="2">
        <f>55*(2^(1/12)^(A69-33))</f>
        <v>391.99543598174944</v>
      </c>
      <c r="G69" s="4">
        <f t="shared" si="8"/>
        <v>392</v>
      </c>
      <c r="H69" s="1">
        <f t="shared" si="12"/>
        <v>67.000201567086549</v>
      </c>
      <c r="I69" s="3">
        <f t="shared" si="9"/>
        <v>2.0156708654894828E-2</v>
      </c>
      <c r="J69" s="3">
        <f t="shared" si="17"/>
        <v>-5.9396813256284986E-3</v>
      </c>
      <c r="K69" s="16">
        <f t="shared" si="15"/>
        <v>1098.7293752515511</v>
      </c>
    </row>
    <row r="70" spans="1:11" x14ac:dyDescent="0.2">
      <c r="A70" s="13">
        <v>68</v>
      </c>
      <c r="B70" s="11" t="s">
        <v>9</v>
      </c>
      <c r="C70" s="9">
        <f t="shared" si="16"/>
        <v>4</v>
      </c>
      <c r="F70" s="2">
        <f>55*(2^(1/12)^(A70-33))</f>
        <v>415.30469757994535</v>
      </c>
      <c r="G70" s="4">
        <f t="shared" si="8"/>
        <v>415</v>
      </c>
      <c r="H70" s="1">
        <f t="shared" si="12"/>
        <v>67.987293752515512</v>
      </c>
      <c r="I70" s="3">
        <f t="shared" si="9"/>
        <v>-1.2706247484487676</v>
      </c>
      <c r="J70" s="3">
        <f t="shared" si="17"/>
        <v>-1.2907814571036624</v>
      </c>
      <c r="K70" s="16">
        <f t="shared" si="15"/>
        <v>1199.9999999999973</v>
      </c>
    </row>
    <row r="71" spans="1:11" s="5" customFormat="1" x14ac:dyDescent="0.2">
      <c r="A71" s="14">
        <v>69</v>
      </c>
      <c r="B71" s="12" t="s">
        <v>10</v>
      </c>
      <c r="C71" s="10">
        <f t="shared" si="16"/>
        <v>4</v>
      </c>
      <c r="D71" s="10"/>
      <c r="E71" s="10"/>
      <c r="F71" s="15">
        <f>55*(2^(1/12)^(A71-33))</f>
        <v>440.00000000000017</v>
      </c>
      <c r="G71" s="7">
        <f t="shared" si="8"/>
        <v>440</v>
      </c>
      <c r="H71" s="6">
        <f t="shared" si="12"/>
        <v>68.999999999999972</v>
      </c>
      <c r="I71" s="8">
        <f t="shared" si="9"/>
        <v>-2.8421709430404007E-12</v>
      </c>
      <c r="J71" s="3">
        <f t="shared" si="17"/>
        <v>1.2706247484459254</v>
      </c>
      <c r="K71" s="8">
        <f>100*(H72-69)</f>
        <v>99.391717355541687</v>
      </c>
    </row>
    <row r="72" spans="1:11" x14ac:dyDescent="0.2">
      <c r="A72" s="13">
        <v>70</v>
      </c>
      <c r="B72" s="11" t="s">
        <v>11</v>
      </c>
      <c r="C72" s="9">
        <f t="shared" si="16"/>
        <v>4</v>
      </c>
      <c r="F72" s="2">
        <f>55*(2^(1/12)^(A72-33))</f>
        <v>466.16376151809004</v>
      </c>
      <c r="G72" s="4">
        <f t="shared" si="8"/>
        <v>466</v>
      </c>
      <c r="H72" s="1">
        <f t="shared" si="12"/>
        <v>69.993917173555417</v>
      </c>
      <c r="I72" s="3">
        <f t="shared" si="9"/>
        <v>-0.60828264445831337</v>
      </c>
      <c r="J72" s="3">
        <f t="shared" si="17"/>
        <v>-0.6082826444554712</v>
      </c>
      <c r="K72" s="16">
        <f>100*(H73-69)</f>
        <v>200.40902167201864</v>
      </c>
    </row>
    <row r="73" spans="1:11" x14ac:dyDescent="0.2">
      <c r="A73" s="13">
        <v>71</v>
      </c>
      <c r="B73" s="11" t="s">
        <v>12</v>
      </c>
      <c r="C73" s="9">
        <f t="shared" si="16"/>
        <v>4</v>
      </c>
      <c r="F73" s="2">
        <f>55*(2^(1/12)^(A73-33))</f>
        <v>493.8833012561243</v>
      </c>
      <c r="G73" s="4">
        <f t="shared" si="8"/>
        <v>494</v>
      </c>
      <c r="H73" s="1">
        <f t="shared" si="12"/>
        <v>71.004090216720186</v>
      </c>
      <c r="I73" s="3">
        <f t="shared" si="9"/>
        <v>0.40902167201863904</v>
      </c>
      <c r="J73" s="3">
        <f t="shared" si="17"/>
        <v>1.0173043164769524</v>
      </c>
      <c r="K73" s="16">
        <f t="shared" ref="K73:K82" si="18">100*(H74-69)</f>
        <v>299.16890726673557</v>
      </c>
    </row>
    <row r="74" spans="1:11" x14ac:dyDescent="0.2">
      <c r="A74" s="13">
        <v>72</v>
      </c>
      <c r="B74" s="11" t="s">
        <v>1</v>
      </c>
      <c r="C74" s="9">
        <f t="shared" si="16"/>
        <v>5</v>
      </c>
      <c r="F74" s="2">
        <f>55*(2^(1/12)^(A74-33))</f>
        <v>523.25113060119759</v>
      </c>
      <c r="G74" s="4">
        <f t="shared" si="8"/>
        <v>523</v>
      </c>
      <c r="H74" s="1">
        <f t="shared" si="12"/>
        <v>71.991689072667356</v>
      </c>
      <c r="I74" s="3">
        <f t="shared" si="9"/>
        <v>-0.8310927332644269</v>
      </c>
      <c r="J74" s="3">
        <f t="shared" si="17"/>
        <v>-1.2401144052830659</v>
      </c>
      <c r="K74" s="16">
        <f t="shared" si="18"/>
        <v>398.85894302943115</v>
      </c>
    </row>
    <row r="75" spans="1:11" x14ac:dyDescent="0.2">
      <c r="A75" s="13">
        <v>73</v>
      </c>
      <c r="B75" s="11" t="s">
        <v>2</v>
      </c>
      <c r="C75" s="9">
        <f t="shared" si="16"/>
        <v>5</v>
      </c>
      <c r="F75" s="2">
        <f>55*(2^(1/12)^(A75-33))</f>
        <v>554.36526195374438</v>
      </c>
      <c r="G75" s="4">
        <f t="shared" si="8"/>
        <v>554</v>
      </c>
      <c r="H75" s="1">
        <f t="shared" si="12"/>
        <v>72.988589430294311</v>
      </c>
      <c r="I75" s="3">
        <f t="shared" si="9"/>
        <v>-1.1410569705688545</v>
      </c>
      <c r="J75" s="3">
        <f t="shared" si="17"/>
        <v>-0.30996423730442757</v>
      </c>
      <c r="K75" s="16">
        <f t="shared" si="18"/>
        <v>499.02837550246772</v>
      </c>
    </row>
    <row r="76" spans="1:11" x14ac:dyDescent="0.2">
      <c r="A76" s="13">
        <v>74</v>
      </c>
      <c r="B76" s="11" t="s">
        <v>3</v>
      </c>
      <c r="C76" s="9">
        <f t="shared" si="16"/>
        <v>5</v>
      </c>
      <c r="F76" s="2">
        <f>55*(2^(1/12)^(A76-33))</f>
        <v>587.32953583481537</v>
      </c>
      <c r="G76" s="4">
        <f t="shared" si="8"/>
        <v>587</v>
      </c>
      <c r="H76" s="1">
        <f t="shared" si="12"/>
        <v>73.990283755024677</v>
      </c>
      <c r="I76" s="3">
        <f t="shared" si="9"/>
        <v>-0.9716244975322752</v>
      </c>
      <c r="J76" s="3">
        <f t="shared" si="17"/>
        <v>0.16943247303657927</v>
      </c>
      <c r="K76" s="16">
        <f t="shared" si="18"/>
        <v>599.29326792712914</v>
      </c>
    </row>
    <row r="77" spans="1:11" x14ac:dyDescent="0.2">
      <c r="A77" s="13">
        <v>75</v>
      </c>
      <c r="B77" s="11" t="s">
        <v>4</v>
      </c>
      <c r="C77" s="9">
        <f t="shared" si="16"/>
        <v>5</v>
      </c>
      <c r="F77" s="2">
        <f>55*(2^(1/12)^(A77-33))</f>
        <v>622.25396744416207</v>
      </c>
      <c r="G77" s="4">
        <f t="shared" si="8"/>
        <v>622</v>
      </c>
      <c r="H77" s="1">
        <f t="shared" si="12"/>
        <v>74.992932679271291</v>
      </c>
      <c r="I77" s="3">
        <f t="shared" si="9"/>
        <v>-0.7067320728708637</v>
      </c>
      <c r="J77" s="3">
        <f t="shared" si="17"/>
        <v>0.2648924246614115</v>
      </c>
      <c r="K77" s="16">
        <f t="shared" si="18"/>
        <v>699.3299297800661</v>
      </c>
    </row>
    <row r="78" spans="1:11" x14ac:dyDescent="0.2">
      <c r="A78" s="13">
        <v>76</v>
      </c>
      <c r="B78" s="11" t="s">
        <v>5</v>
      </c>
      <c r="C78" s="9">
        <f t="shared" si="16"/>
        <v>5</v>
      </c>
      <c r="F78" s="2">
        <f>55*(2^(1/12)^(A78-33))</f>
        <v>659.2551138257403</v>
      </c>
      <c r="G78" s="4">
        <f t="shared" si="8"/>
        <v>659</v>
      </c>
      <c r="H78" s="1">
        <f t="shared" si="12"/>
        <v>75.993299297800661</v>
      </c>
      <c r="I78" s="3">
        <f t="shared" si="9"/>
        <v>-0.67007021993390481</v>
      </c>
      <c r="J78" s="3">
        <f t="shared" si="17"/>
        <v>3.6661852936958894E-2</v>
      </c>
      <c r="K78" s="16">
        <f t="shared" si="18"/>
        <v>798.86821522198807</v>
      </c>
    </row>
    <row r="79" spans="1:11" x14ac:dyDescent="0.2">
      <c r="A79" s="13">
        <v>77</v>
      </c>
      <c r="B79" s="11" t="s">
        <v>6</v>
      </c>
      <c r="C79" s="9">
        <f t="shared" si="16"/>
        <v>5</v>
      </c>
      <c r="F79" s="2">
        <f>55*(2^(1/12)^(A79-33))</f>
        <v>698.456462866008</v>
      </c>
      <c r="G79" s="4">
        <f t="shared" si="8"/>
        <v>698</v>
      </c>
      <c r="H79" s="1">
        <f t="shared" si="12"/>
        <v>76.98868215221988</v>
      </c>
      <c r="I79" s="3">
        <f t="shared" si="9"/>
        <v>-1.1317847780119905</v>
      </c>
      <c r="J79" s="3">
        <f t="shared" si="17"/>
        <v>-0.4617145580780857</v>
      </c>
      <c r="K79" s="16">
        <f t="shared" si="18"/>
        <v>900.0260963899791</v>
      </c>
    </row>
    <row r="80" spans="1:11" x14ac:dyDescent="0.2">
      <c r="A80" s="13">
        <v>78</v>
      </c>
      <c r="B80" s="11" t="s">
        <v>7</v>
      </c>
      <c r="C80" s="9">
        <f t="shared" si="16"/>
        <v>5</v>
      </c>
      <c r="F80" s="2">
        <f>55*(2^(1/12)^(A80-33))</f>
        <v>739.98884542326903</v>
      </c>
      <c r="G80" s="4">
        <f t="shared" si="8"/>
        <v>740</v>
      </c>
      <c r="H80" s="1">
        <f t="shared" si="12"/>
        <v>78.000260963899791</v>
      </c>
      <c r="I80" s="3">
        <f t="shared" si="9"/>
        <v>2.6096389979102241E-2</v>
      </c>
      <c r="J80" s="3">
        <f t="shared" si="17"/>
        <v>1.1578811679910928</v>
      </c>
      <c r="K80" s="16">
        <f t="shared" si="18"/>
        <v>1000.0201567086549</v>
      </c>
    </row>
    <row r="81" spans="1:11" x14ac:dyDescent="0.2">
      <c r="A81" s="13">
        <v>79</v>
      </c>
      <c r="B81" s="11" t="s">
        <v>8</v>
      </c>
      <c r="C81" s="9">
        <f t="shared" si="16"/>
        <v>5</v>
      </c>
      <c r="F81" s="2">
        <f>55*(2^(1/12)^(A81-33))</f>
        <v>783.9908719634991</v>
      </c>
      <c r="G81" s="4">
        <f t="shared" si="8"/>
        <v>784</v>
      </c>
      <c r="H81" s="1">
        <f t="shared" si="12"/>
        <v>79.000201567086549</v>
      </c>
      <c r="I81" s="3">
        <f t="shared" si="9"/>
        <v>2.0156708654894828E-2</v>
      </c>
      <c r="J81" s="3">
        <f t="shared" si="17"/>
        <v>-5.9396813242074131E-3</v>
      </c>
      <c r="K81" s="16">
        <f t="shared" si="18"/>
        <v>1100.8139438948178</v>
      </c>
    </row>
    <row r="82" spans="1:11" x14ac:dyDescent="0.2">
      <c r="A82" s="13">
        <v>80</v>
      </c>
      <c r="B82" s="11" t="s">
        <v>9</v>
      </c>
      <c r="C82" s="9">
        <f t="shared" si="16"/>
        <v>5</v>
      </c>
      <c r="F82" s="2">
        <f>55*(2^(1/12)^(A82-33))</f>
        <v>830.60939515989071</v>
      </c>
      <c r="G82" s="4">
        <f t="shared" si="8"/>
        <v>831</v>
      </c>
      <c r="H82" s="1">
        <f t="shared" si="12"/>
        <v>80.008139438948177</v>
      </c>
      <c r="I82" s="3">
        <f t="shared" si="9"/>
        <v>0.81394389481772578</v>
      </c>
      <c r="J82" s="3">
        <f t="shared" si="17"/>
        <v>0.79378718616283095</v>
      </c>
      <c r="K82" s="16">
        <f t="shared" si="18"/>
        <v>1199.9999999999973</v>
      </c>
    </row>
    <row r="83" spans="1:11" s="5" customFormat="1" x14ac:dyDescent="0.2">
      <c r="A83" s="14">
        <v>81</v>
      </c>
      <c r="B83" s="12" t="s">
        <v>10</v>
      </c>
      <c r="C83" s="10">
        <f t="shared" si="16"/>
        <v>5</v>
      </c>
      <c r="D83" s="10"/>
      <c r="E83" s="10"/>
      <c r="F83" s="15">
        <f>55*(2^(1/12)^(A83-33))</f>
        <v>880.00000000000034</v>
      </c>
      <c r="G83" s="7">
        <f t="shared" si="8"/>
        <v>880</v>
      </c>
      <c r="H83" s="6">
        <f t="shared" si="12"/>
        <v>80.999999999999972</v>
      </c>
      <c r="I83" s="8">
        <f t="shared" si="9"/>
        <v>-2.8421709430404007E-12</v>
      </c>
      <c r="J83" s="3">
        <f t="shared" si="17"/>
        <v>-0.81394389482056795</v>
      </c>
      <c r="K83" s="8">
        <f>100*(H84-81)</f>
        <v>99.391717355541687</v>
      </c>
    </row>
    <row r="84" spans="1:11" x14ac:dyDescent="0.2">
      <c r="A84" s="13">
        <v>82</v>
      </c>
      <c r="B84" s="11" t="s">
        <v>11</v>
      </c>
      <c r="C84" s="9">
        <f t="shared" si="16"/>
        <v>5</v>
      </c>
      <c r="F84" s="2">
        <f>55*(2^(1/12)^(A84-33))</f>
        <v>932.32752303618031</v>
      </c>
      <c r="G84" s="4">
        <f t="shared" si="8"/>
        <v>932</v>
      </c>
      <c r="H84" s="1">
        <f t="shared" si="12"/>
        <v>81.993917173555417</v>
      </c>
      <c r="I84" s="3">
        <f t="shared" si="9"/>
        <v>-0.60828264445831337</v>
      </c>
      <c r="J84" s="3">
        <f t="shared" si="17"/>
        <v>-0.6082826444554712</v>
      </c>
      <c r="K84" s="16">
        <f>100*(H85-81)</f>
        <v>200.40902167201722</v>
      </c>
    </row>
    <row r="85" spans="1:11" x14ac:dyDescent="0.2">
      <c r="A85" s="13">
        <v>83</v>
      </c>
      <c r="B85" s="11" t="s">
        <v>12</v>
      </c>
      <c r="C85" s="9">
        <f t="shared" si="16"/>
        <v>5</v>
      </c>
      <c r="F85" s="2">
        <f>55*(2^(1/12)^(A85-33))</f>
        <v>987.76660251224882</v>
      </c>
      <c r="G85" s="4">
        <f t="shared" si="8"/>
        <v>988</v>
      </c>
      <c r="H85" s="1">
        <f t="shared" si="12"/>
        <v>83.004090216720172</v>
      </c>
      <c r="I85" s="3">
        <f t="shared" si="9"/>
        <v>0.40902167201721795</v>
      </c>
      <c r="J85" s="3">
        <f t="shared" si="17"/>
        <v>1.0173043164755313</v>
      </c>
      <c r="K85" s="16">
        <f t="shared" ref="K85:K94" si="19">100*(H86-81)</f>
        <v>300.82321608737459</v>
      </c>
    </row>
    <row r="86" spans="1:11" x14ac:dyDescent="0.2">
      <c r="A86" s="13">
        <v>84</v>
      </c>
      <c r="B86" s="11" t="s">
        <v>1</v>
      </c>
      <c r="C86" s="9">
        <f t="shared" si="16"/>
        <v>6</v>
      </c>
      <c r="F86" s="2">
        <f>55*(2^(1/12)^(A86-33))</f>
        <v>1046.5022612023952</v>
      </c>
      <c r="G86" s="4">
        <f t="shared" si="8"/>
        <v>1047</v>
      </c>
      <c r="H86" s="1">
        <f t="shared" si="12"/>
        <v>84.008232160873746</v>
      </c>
      <c r="I86" s="3">
        <f t="shared" si="9"/>
        <v>0.82321608737458973</v>
      </c>
      <c r="J86" s="3">
        <f t="shared" si="17"/>
        <v>0.41419441535737178</v>
      </c>
      <c r="K86" s="16">
        <f t="shared" si="19"/>
        <v>400.42072396445576</v>
      </c>
    </row>
    <row r="87" spans="1:11" x14ac:dyDescent="0.2">
      <c r="A87" s="13">
        <v>85</v>
      </c>
      <c r="B87" s="11" t="s">
        <v>2</v>
      </c>
      <c r="C87" s="9">
        <f t="shared" si="16"/>
        <v>6</v>
      </c>
      <c r="F87" s="2">
        <f>55*(2^(1/12)^(A87-33))</f>
        <v>1108.730523907489</v>
      </c>
      <c r="G87" s="4">
        <f t="shared" si="8"/>
        <v>1109</v>
      </c>
      <c r="H87" s="1">
        <f t="shared" si="12"/>
        <v>85.004207239644558</v>
      </c>
      <c r="I87" s="3">
        <f t="shared" si="9"/>
        <v>0.42072396445576032</v>
      </c>
      <c r="J87" s="3">
        <f t="shared" si="17"/>
        <v>-0.40249212291882941</v>
      </c>
      <c r="K87" s="16">
        <f t="shared" si="19"/>
        <v>500.50239351323853</v>
      </c>
    </row>
    <row r="88" spans="1:11" x14ac:dyDescent="0.2">
      <c r="A88" s="13">
        <v>86</v>
      </c>
      <c r="B88" s="11" t="s">
        <v>3</v>
      </c>
      <c r="C88" s="9">
        <f t="shared" si="16"/>
        <v>6</v>
      </c>
      <c r="F88" s="2">
        <f>55*(2^(1/12)^(A88-33))</f>
        <v>1174.6590716696307</v>
      </c>
      <c r="G88" s="4">
        <f t="shared" ref="G88:G131" si="20">ROUND(F88,0)</f>
        <v>1175</v>
      </c>
      <c r="H88" s="1">
        <f t="shared" si="12"/>
        <v>86.005023935132385</v>
      </c>
      <c r="I88" s="3">
        <f t="shared" ref="I88:I130" si="21">100*(H88-A88)</f>
        <v>0.50239351323853043</v>
      </c>
      <c r="J88" s="3">
        <f t="shared" si="17"/>
        <v>8.1669548782770107E-2</v>
      </c>
      <c r="K88" s="16">
        <f t="shared" si="19"/>
        <v>600.68437611693639</v>
      </c>
    </row>
    <row r="89" spans="1:11" x14ac:dyDescent="0.2">
      <c r="A89" s="13">
        <v>87</v>
      </c>
      <c r="B89" s="11" t="s">
        <v>4</v>
      </c>
      <c r="C89" s="9">
        <f t="shared" si="16"/>
        <v>6</v>
      </c>
      <c r="F89" s="2">
        <f>55*(2^(1/12)^(A89-33))</f>
        <v>1244.5079348883244</v>
      </c>
      <c r="G89" s="4">
        <f t="shared" si="20"/>
        <v>1245</v>
      </c>
      <c r="H89" s="1">
        <f t="shared" si="12"/>
        <v>87.006843761169364</v>
      </c>
      <c r="I89" s="3">
        <f t="shared" si="21"/>
        <v>0.68437611693639155</v>
      </c>
      <c r="J89" s="3">
        <f t="shared" si="17"/>
        <v>0.18198260369786112</v>
      </c>
      <c r="K89" s="16">
        <f t="shared" si="19"/>
        <v>700.64296287225716</v>
      </c>
    </row>
    <row r="90" spans="1:11" x14ac:dyDescent="0.2">
      <c r="A90" s="13">
        <v>88</v>
      </c>
      <c r="B90" s="11" t="s">
        <v>5</v>
      </c>
      <c r="C90" s="9">
        <f t="shared" si="16"/>
        <v>6</v>
      </c>
      <c r="F90" s="2">
        <f>55*(2^(1/12)^(A90-33))</f>
        <v>1318.5102276514808</v>
      </c>
      <c r="G90" s="4">
        <f t="shared" si="20"/>
        <v>1319</v>
      </c>
      <c r="H90" s="1">
        <f t="shared" si="12"/>
        <v>88.006429628722572</v>
      </c>
      <c r="I90" s="3">
        <f t="shared" si="21"/>
        <v>0.64296287225715787</v>
      </c>
      <c r="J90" s="3">
        <f t="shared" si="17"/>
        <v>-4.1413244679233685E-2</v>
      </c>
      <c r="K90" s="16">
        <f t="shared" si="19"/>
        <v>800.10791026175957</v>
      </c>
    </row>
    <row r="91" spans="1:11" x14ac:dyDescent="0.2">
      <c r="A91" s="13">
        <v>89</v>
      </c>
      <c r="B91" s="11" t="s">
        <v>6</v>
      </c>
      <c r="C91" s="9">
        <f t="shared" si="16"/>
        <v>6</v>
      </c>
      <c r="F91" s="2">
        <f>55*(2^(1/12)^(A91-33))</f>
        <v>1396.9129257320164</v>
      </c>
      <c r="G91" s="4">
        <f t="shared" si="20"/>
        <v>1397</v>
      </c>
      <c r="H91" s="1">
        <f t="shared" si="12"/>
        <v>89.001079102617595</v>
      </c>
      <c r="I91" s="3">
        <f t="shared" si="21"/>
        <v>0.10791026175951401</v>
      </c>
      <c r="J91" s="3">
        <f t="shared" si="17"/>
        <v>-0.53505261049764385</v>
      </c>
      <c r="K91" s="16">
        <f t="shared" si="19"/>
        <v>900.0260963899791</v>
      </c>
    </row>
    <row r="92" spans="1:11" x14ac:dyDescent="0.2">
      <c r="A92" s="13">
        <v>90</v>
      </c>
      <c r="B92" s="11" t="s">
        <v>7</v>
      </c>
      <c r="C92" s="9">
        <f t="shared" si="16"/>
        <v>6</v>
      </c>
      <c r="F92" s="2">
        <f>55*(2^(1/12)^(A92-33))</f>
        <v>1479.9776908465385</v>
      </c>
      <c r="G92" s="4">
        <f t="shared" si="20"/>
        <v>1480</v>
      </c>
      <c r="H92" s="1">
        <f t="shared" si="12"/>
        <v>90.000260963899791</v>
      </c>
      <c r="I92" s="3">
        <f t="shared" si="21"/>
        <v>2.6096389979102241E-2</v>
      </c>
      <c r="J92" s="3">
        <f t="shared" si="17"/>
        <v>-8.1813871780411773E-2</v>
      </c>
      <c r="K92" s="16">
        <f t="shared" si="19"/>
        <v>1000.0201567086535</v>
      </c>
    </row>
    <row r="93" spans="1:11" x14ac:dyDescent="0.2">
      <c r="A93" s="13">
        <v>91</v>
      </c>
      <c r="B93" s="11" t="s">
        <v>8</v>
      </c>
      <c r="C93" s="9">
        <f t="shared" si="16"/>
        <v>6</v>
      </c>
      <c r="F93" s="2">
        <f>55*(2^(1/12)^(A93-33))</f>
        <v>1567.9817439269982</v>
      </c>
      <c r="G93" s="4">
        <f t="shared" si="20"/>
        <v>1568</v>
      </c>
      <c r="H93" s="1">
        <f t="shared" si="12"/>
        <v>91.000201567086535</v>
      </c>
      <c r="I93" s="3">
        <f t="shared" si="21"/>
        <v>2.0156708653473743E-2</v>
      </c>
      <c r="J93" s="3">
        <f t="shared" si="17"/>
        <v>-5.9396813256284986E-3</v>
      </c>
      <c r="K93" s="16">
        <f t="shared" si="19"/>
        <v>1099.7719733252552</v>
      </c>
    </row>
    <row r="94" spans="1:11" x14ac:dyDescent="0.2">
      <c r="A94" s="13">
        <v>92</v>
      </c>
      <c r="B94" s="11" t="s">
        <v>9</v>
      </c>
      <c r="C94" s="9">
        <f t="shared" si="16"/>
        <v>6</v>
      </c>
      <c r="F94" s="2">
        <f>55*(2^(1/12)^(A94-33))</f>
        <v>1661.2187903197819</v>
      </c>
      <c r="G94" s="4">
        <f t="shared" si="20"/>
        <v>1661</v>
      </c>
      <c r="H94" s="1">
        <f t="shared" si="12"/>
        <v>91.997719733252552</v>
      </c>
      <c r="I94" s="3">
        <f t="shared" si="21"/>
        <v>-0.22802667474479676</v>
      </c>
      <c r="J94" s="3">
        <f t="shared" si="17"/>
        <v>-0.24818338339827051</v>
      </c>
      <c r="K94" s="16">
        <f t="shared" si="19"/>
        <v>1199.9999999999957</v>
      </c>
    </row>
    <row r="95" spans="1:11" s="5" customFormat="1" x14ac:dyDescent="0.2">
      <c r="A95" s="14">
        <v>93</v>
      </c>
      <c r="B95" s="12" t="s">
        <v>10</v>
      </c>
      <c r="C95" s="10">
        <f t="shared" si="16"/>
        <v>6</v>
      </c>
      <c r="D95" s="10"/>
      <c r="E95" s="10"/>
      <c r="F95" s="15">
        <f>55*(2^(1/12)^(A95-33))</f>
        <v>1760.0000000000007</v>
      </c>
      <c r="G95" s="7">
        <f t="shared" si="20"/>
        <v>1760</v>
      </c>
      <c r="H95" s="6">
        <f t="shared" si="12"/>
        <v>92.999999999999957</v>
      </c>
      <c r="I95" s="8">
        <f t="shared" si="21"/>
        <v>-4.2632564145606011E-12</v>
      </c>
      <c r="J95" s="3">
        <f t="shared" si="17"/>
        <v>0.22802667474053351</v>
      </c>
      <c r="K95" s="8">
        <f>100*(H96-93)</f>
        <v>100.32024194152314</v>
      </c>
    </row>
    <row r="96" spans="1:11" x14ac:dyDescent="0.2">
      <c r="A96" s="13">
        <v>94</v>
      </c>
      <c r="B96" s="11" t="s">
        <v>11</v>
      </c>
      <c r="C96" s="9">
        <f t="shared" si="16"/>
        <v>6</v>
      </c>
      <c r="F96" s="2">
        <f>55*(2^(1/12)^(A96-33))</f>
        <v>1864.6550460723606</v>
      </c>
      <c r="G96" s="4">
        <f t="shared" si="20"/>
        <v>1865</v>
      </c>
      <c r="H96" s="1">
        <f t="shared" si="12"/>
        <v>94.003202419415231</v>
      </c>
      <c r="I96" s="3">
        <f t="shared" si="21"/>
        <v>0.32024194152313612</v>
      </c>
      <c r="J96" s="3">
        <f t="shared" si="17"/>
        <v>0.32024194152739938</v>
      </c>
      <c r="K96" s="16">
        <f>100*(H97-93)</f>
        <v>200.4090216720158</v>
      </c>
    </row>
    <row r="97" spans="1:11" x14ac:dyDescent="0.2">
      <c r="A97" s="13">
        <v>95</v>
      </c>
      <c r="B97" s="11" t="s">
        <v>12</v>
      </c>
      <c r="C97" s="9">
        <f t="shared" si="16"/>
        <v>6</v>
      </c>
      <c r="F97" s="2">
        <f>55*(2^(1/12)^(A97-33))</f>
        <v>1975.5332050244981</v>
      </c>
      <c r="G97" s="4">
        <f t="shared" si="20"/>
        <v>1976</v>
      </c>
      <c r="H97" s="1">
        <f t="shared" si="12"/>
        <v>95.004090216720158</v>
      </c>
      <c r="I97" s="3">
        <f t="shared" si="21"/>
        <v>0.40902167201579687</v>
      </c>
      <c r="J97" s="3">
        <f t="shared" si="17"/>
        <v>8.8779730492660747E-2</v>
      </c>
      <c r="K97" s="16">
        <f t="shared" ref="K97:K106" si="22">100*(H98-93)</f>
        <v>299.99625927725333</v>
      </c>
    </row>
    <row r="98" spans="1:11" x14ac:dyDescent="0.2">
      <c r="A98" s="13">
        <v>96</v>
      </c>
      <c r="B98" s="11" t="s">
        <v>1</v>
      </c>
      <c r="C98" s="9">
        <f t="shared" si="16"/>
        <v>7</v>
      </c>
      <c r="F98" s="2">
        <f>55*(2^(1/12)^(A98-33))</f>
        <v>2093.0045224047904</v>
      </c>
      <c r="G98" s="4">
        <f t="shared" si="20"/>
        <v>2093</v>
      </c>
      <c r="H98" s="1">
        <f t="shared" si="12"/>
        <v>95.999962592772533</v>
      </c>
      <c r="I98" s="3">
        <f t="shared" si="21"/>
        <v>-3.7407227466701443E-3</v>
      </c>
      <c r="J98" s="3">
        <f t="shared" si="17"/>
        <v>-0.41276239476246701</v>
      </c>
      <c r="K98" s="16">
        <f t="shared" si="22"/>
        <v>399.64000961117279</v>
      </c>
    </row>
    <row r="99" spans="1:11" x14ac:dyDescent="0.2">
      <c r="A99" s="13">
        <v>97</v>
      </c>
      <c r="B99" s="11" t="s">
        <v>2</v>
      </c>
      <c r="C99" s="9">
        <f t="shared" si="16"/>
        <v>7</v>
      </c>
      <c r="F99" s="2">
        <f>55*(2^(1/12)^(A99-33))</f>
        <v>2217.4610478149784</v>
      </c>
      <c r="G99" s="4">
        <f t="shared" si="20"/>
        <v>2217</v>
      </c>
      <c r="H99" s="1">
        <f t="shared" si="12"/>
        <v>96.996400096111728</v>
      </c>
      <c r="I99" s="3">
        <f t="shared" si="21"/>
        <v>-0.35999038882721379</v>
      </c>
      <c r="J99" s="3">
        <f t="shared" si="17"/>
        <v>-0.35624966608054365</v>
      </c>
      <c r="K99" s="16">
        <f t="shared" si="22"/>
        <v>499.76554138503957</v>
      </c>
    </row>
    <row r="100" spans="1:11" x14ac:dyDescent="0.2">
      <c r="A100" s="13">
        <v>98</v>
      </c>
      <c r="B100" s="11" t="s">
        <v>3</v>
      </c>
      <c r="C100" s="9">
        <f t="shared" si="16"/>
        <v>7</v>
      </c>
      <c r="F100" s="2">
        <f>55*(2^(1/12)^(A100-33))</f>
        <v>2349.3181433392624</v>
      </c>
      <c r="G100" s="4">
        <f t="shared" si="20"/>
        <v>2349</v>
      </c>
      <c r="H100" s="1">
        <f t="shared" ref="H100:H131" si="23">LOG(G100/55)/LOG(2^(1/12))+33</f>
        <v>97.997655413850396</v>
      </c>
      <c r="I100" s="3">
        <f t="shared" si="21"/>
        <v>-0.23445861496043108</v>
      </c>
      <c r="J100" s="3">
        <f t="shared" si="17"/>
        <v>0.12553177386678271</v>
      </c>
      <c r="K100" s="16">
        <f t="shared" si="22"/>
        <v>599.98896174764695</v>
      </c>
    </row>
    <row r="101" spans="1:11" x14ac:dyDescent="0.2">
      <c r="A101" s="13">
        <v>99</v>
      </c>
      <c r="B101" s="11" t="s">
        <v>4</v>
      </c>
      <c r="C101" s="9">
        <f t="shared" si="16"/>
        <v>7</v>
      </c>
      <c r="F101" s="2">
        <f>55*(2^(1/12)^(A101-33))</f>
        <v>2489.0158697766492</v>
      </c>
      <c r="G101" s="4">
        <f t="shared" si="20"/>
        <v>2489</v>
      </c>
      <c r="H101" s="1">
        <f t="shared" si="23"/>
        <v>98.99988961747647</v>
      </c>
      <c r="I101" s="3">
        <f t="shared" si="21"/>
        <v>-1.1038252353046119E-2</v>
      </c>
      <c r="J101" s="3">
        <f t="shared" si="17"/>
        <v>0.22342036260738496</v>
      </c>
      <c r="K101" s="16">
        <f t="shared" si="22"/>
        <v>699.98657080787575</v>
      </c>
    </row>
    <row r="102" spans="1:11" x14ac:dyDescent="0.2">
      <c r="A102" s="13">
        <v>100</v>
      </c>
      <c r="B102" s="11" t="s">
        <v>5</v>
      </c>
      <c r="C102" s="9">
        <f t="shared" si="16"/>
        <v>7</v>
      </c>
      <c r="F102" s="2">
        <f>55*(2^(1/12)^(A102-33))</f>
        <v>2637.0204553029616</v>
      </c>
      <c r="G102" s="4">
        <f t="shared" si="20"/>
        <v>2637</v>
      </c>
      <c r="H102" s="1">
        <f t="shared" si="23"/>
        <v>99.999865708078758</v>
      </c>
      <c r="I102" s="3">
        <f t="shared" si="21"/>
        <v>-1.3429192124192468E-2</v>
      </c>
      <c r="J102" s="3">
        <f t="shared" si="17"/>
        <v>-2.3909397711463498E-3</v>
      </c>
      <c r="K102" s="16">
        <f t="shared" si="22"/>
        <v>800.10791026175957</v>
      </c>
    </row>
    <row r="103" spans="1:11" x14ac:dyDescent="0.2">
      <c r="A103" s="13">
        <v>101</v>
      </c>
      <c r="B103" s="11" t="s">
        <v>6</v>
      </c>
      <c r="C103" s="9">
        <f t="shared" si="16"/>
        <v>7</v>
      </c>
      <c r="F103" s="2">
        <f>55*(2^(1/12)^(A103-33))</f>
        <v>2793.8258514640333</v>
      </c>
      <c r="G103" s="4">
        <f t="shared" si="20"/>
        <v>2794</v>
      </c>
      <c r="H103" s="1">
        <f t="shared" si="23"/>
        <v>101.0010791026176</v>
      </c>
      <c r="I103" s="3">
        <f t="shared" si="21"/>
        <v>0.10791026175951401</v>
      </c>
      <c r="J103" s="3">
        <f t="shared" si="17"/>
        <v>0.12133945388370648</v>
      </c>
      <c r="K103" s="16">
        <f t="shared" si="22"/>
        <v>900.02609638997774</v>
      </c>
    </row>
    <row r="104" spans="1:11" x14ac:dyDescent="0.2">
      <c r="A104" s="13">
        <v>102</v>
      </c>
      <c r="B104" s="11" t="s">
        <v>7</v>
      </c>
      <c r="C104" s="9">
        <f t="shared" si="16"/>
        <v>7</v>
      </c>
      <c r="F104" s="2">
        <f>55*(2^(1/12)^(A104-33))</f>
        <v>2959.9553816930775</v>
      </c>
      <c r="G104" s="4">
        <f t="shared" si="20"/>
        <v>2960</v>
      </c>
      <c r="H104" s="1">
        <f t="shared" si="23"/>
        <v>102.00026096389978</v>
      </c>
      <c r="I104" s="3">
        <f t="shared" si="21"/>
        <v>2.6096389977681156E-2</v>
      </c>
      <c r="J104" s="3">
        <f t="shared" si="17"/>
        <v>-8.1813871781832859E-2</v>
      </c>
      <c r="K104" s="16">
        <f t="shared" si="22"/>
        <v>1000.0201567086535</v>
      </c>
    </row>
    <row r="105" spans="1:11" x14ac:dyDescent="0.2">
      <c r="A105" s="13">
        <v>103</v>
      </c>
      <c r="B105" s="11" t="s">
        <v>8</v>
      </c>
      <c r="C105" s="9">
        <f t="shared" si="16"/>
        <v>7</v>
      </c>
      <c r="F105" s="2">
        <f>55*(2^(1/12)^(A105-33))</f>
        <v>3135.9634878539969</v>
      </c>
      <c r="G105" s="4">
        <f t="shared" si="20"/>
        <v>3136</v>
      </c>
      <c r="H105" s="1">
        <f t="shared" si="23"/>
        <v>103.00020156708653</v>
      </c>
      <c r="I105" s="3">
        <f t="shared" si="21"/>
        <v>2.0156708653473743E-2</v>
      </c>
      <c r="J105" s="3">
        <f t="shared" si="17"/>
        <v>-5.9396813242074131E-3</v>
      </c>
      <c r="K105" s="16">
        <f t="shared" si="22"/>
        <v>1099.7719733252538</v>
      </c>
    </row>
    <row r="106" spans="1:11" x14ac:dyDescent="0.2">
      <c r="A106" s="13">
        <v>104</v>
      </c>
      <c r="B106" s="11" t="s">
        <v>9</v>
      </c>
      <c r="C106" s="9">
        <f t="shared" si="16"/>
        <v>7</v>
      </c>
      <c r="F106" s="2">
        <f>55*(2^(1/12)^(A106-33))</f>
        <v>3322.4375806395637</v>
      </c>
      <c r="G106" s="4">
        <f t="shared" si="20"/>
        <v>3322</v>
      </c>
      <c r="H106" s="1">
        <f t="shared" si="23"/>
        <v>103.99771973325254</v>
      </c>
      <c r="I106" s="3">
        <f t="shared" si="21"/>
        <v>-0.22802667474621785</v>
      </c>
      <c r="J106" s="3">
        <f t="shared" si="17"/>
        <v>-0.24818338339969159</v>
      </c>
      <c r="K106" s="16">
        <f t="shared" si="22"/>
        <v>1199.9999999999943</v>
      </c>
    </row>
    <row r="107" spans="1:11" s="5" customFormat="1" x14ac:dyDescent="0.2">
      <c r="A107" s="14">
        <v>105</v>
      </c>
      <c r="B107" s="12" t="s">
        <v>10</v>
      </c>
      <c r="C107" s="10">
        <f t="shared" si="16"/>
        <v>7</v>
      </c>
      <c r="D107" s="10"/>
      <c r="E107" s="10"/>
      <c r="F107" s="15">
        <f>55*(2^(1/12)^(A107-33))</f>
        <v>3520.0000000000032</v>
      </c>
      <c r="G107" s="7">
        <f t="shared" si="20"/>
        <v>3520</v>
      </c>
      <c r="H107" s="6">
        <f t="shared" si="23"/>
        <v>104.99999999999994</v>
      </c>
      <c r="I107" s="8">
        <f t="shared" si="21"/>
        <v>-5.6843418860808015E-12</v>
      </c>
      <c r="J107" s="3">
        <f t="shared" si="17"/>
        <v>0.22802667474053351</v>
      </c>
      <c r="K107" s="8">
        <f>100*(H108-105)</f>
        <v>99.856041898772219</v>
      </c>
    </row>
    <row r="108" spans="1:11" x14ac:dyDescent="0.2">
      <c r="A108" s="13">
        <v>106</v>
      </c>
      <c r="B108" s="11" t="s">
        <v>11</v>
      </c>
      <c r="C108" s="9">
        <f t="shared" si="16"/>
        <v>7</v>
      </c>
      <c r="F108" s="2">
        <f>55*(2^(1/12)^(A108-33))</f>
        <v>3729.3100921447226</v>
      </c>
      <c r="G108" s="4">
        <f t="shared" si="20"/>
        <v>3729</v>
      </c>
      <c r="H108" s="1">
        <f t="shared" si="23"/>
        <v>105.99856041898772</v>
      </c>
      <c r="I108" s="3">
        <f t="shared" si="21"/>
        <v>-0.1439581012277813</v>
      </c>
      <c r="J108" s="3">
        <f t="shared" si="17"/>
        <v>-0.14395810122209696</v>
      </c>
      <c r="K108" s="16">
        <f>100*(H109-105)</f>
        <v>199.97090094360743</v>
      </c>
    </row>
    <row r="109" spans="1:11" x14ac:dyDescent="0.2">
      <c r="A109" s="13">
        <v>107</v>
      </c>
      <c r="B109" s="11" t="s">
        <v>12</v>
      </c>
      <c r="C109" s="9">
        <f t="shared" si="16"/>
        <v>7</v>
      </c>
      <c r="F109" s="2">
        <f>55*(2^(1/12)^(A109-33))</f>
        <v>3951.0664100489962</v>
      </c>
      <c r="G109" s="4">
        <f t="shared" si="20"/>
        <v>3951</v>
      </c>
      <c r="H109" s="1">
        <f t="shared" si="23"/>
        <v>106.99970900943607</v>
      </c>
      <c r="I109" s="3">
        <f t="shared" si="21"/>
        <v>-2.9099056392567491E-2</v>
      </c>
      <c r="J109" s="3">
        <f t="shared" si="17"/>
        <v>0.11485904483521381</v>
      </c>
      <c r="K109" s="16">
        <f t="shared" ref="K109:K118" si="24">100*(H110-105)</f>
        <v>299.99625927725333</v>
      </c>
    </row>
    <row r="110" spans="1:11" x14ac:dyDescent="0.2">
      <c r="A110" s="13">
        <v>108</v>
      </c>
      <c r="B110" s="11" t="s">
        <v>1</v>
      </c>
      <c r="C110" s="9">
        <f t="shared" si="16"/>
        <v>8</v>
      </c>
      <c r="F110" s="2">
        <f>55*(2^(1/12)^(A110-33))</f>
        <v>4186.0090448095825</v>
      </c>
      <c r="G110" s="4">
        <f t="shared" si="20"/>
        <v>4186</v>
      </c>
      <c r="H110" s="1">
        <f t="shared" si="23"/>
        <v>107.99996259277253</v>
      </c>
      <c r="I110" s="3">
        <f t="shared" si="21"/>
        <v>-3.7407227466701443E-3</v>
      </c>
      <c r="J110" s="3">
        <f t="shared" si="17"/>
        <v>2.5358333645897346E-2</v>
      </c>
      <c r="K110" s="16">
        <f t="shared" si="24"/>
        <v>400.03041079651354</v>
      </c>
    </row>
    <row r="111" spans="1:11" x14ac:dyDescent="0.2">
      <c r="A111" s="13">
        <v>109</v>
      </c>
      <c r="B111" s="11" t="s">
        <v>2</v>
      </c>
      <c r="C111" s="9">
        <f t="shared" si="16"/>
        <v>8</v>
      </c>
      <c r="F111" s="2">
        <f>55*(2^(1/12)^(A111-33))</f>
        <v>4434.9220956299569</v>
      </c>
      <c r="G111" s="4">
        <f t="shared" si="20"/>
        <v>4435</v>
      </c>
      <c r="H111" s="1">
        <f t="shared" si="23"/>
        <v>109.00030410796514</v>
      </c>
      <c r="I111" s="3">
        <f t="shared" si="21"/>
        <v>3.0410796513535843E-2</v>
      </c>
      <c r="J111" s="3">
        <f t="shared" si="17"/>
        <v>3.4151519260205987E-2</v>
      </c>
      <c r="K111" s="16">
        <f t="shared" si="24"/>
        <v>500.13400665174146</v>
      </c>
    </row>
    <row r="112" spans="1:11" x14ac:dyDescent="0.2">
      <c r="A112" s="13">
        <v>110</v>
      </c>
      <c r="B112" s="11" t="s">
        <v>3</v>
      </c>
      <c r="C112" s="9">
        <f t="shared" si="16"/>
        <v>8</v>
      </c>
      <c r="F112" s="2">
        <f>55*(2^(1/12)^(A112-33))</f>
        <v>4698.6362866785248</v>
      </c>
      <c r="G112" s="4">
        <f t="shared" si="20"/>
        <v>4699</v>
      </c>
      <c r="H112" s="1">
        <f t="shared" si="23"/>
        <v>110.00134006651741</v>
      </c>
      <c r="I112" s="3">
        <f t="shared" si="21"/>
        <v>0.13400665174145843</v>
      </c>
      <c r="J112" s="3">
        <f t="shared" si="17"/>
        <v>0.10359585522792258</v>
      </c>
      <c r="K112" s="16">
        <f t="shared" si="24"/>
        <v>599.98896174764559</v>
      </c>
    </row>
    <row r="113" spans="1:11" x14ac:dyDescent="0.2">
      <c r="A113" s="13">
        <v>111</v>
      </c>
      <c r="B113" s="11" t="s">
        <v>4</v>
      </c>
      <c r="C113" s="9">
        <f t="shared" si="16"/>
        <v>8</v>
      </c>
      <c r="F113" s="2">
        <f>55*(2^(1/12)^(A113-33))</f>
        <v>4978.0317395532993</v>
      </c>
      <c r="G113" s="4">
        <f t="shared" si="20"/>
        <v>4978</v>
      </c>
      <c r="H113" s="1">
        <f t="shared" si="23"/>
        <v>110.99988961747646</v>
      </c>
      <c r="I113" s="3">
        <f t="shared" si="21"/>
        <v>-1.1038252354467204E-2</v>
      </c>
      <c r="J113" s="3">
        <f t="shared" si="17"/>
        <v>-0.14504490409592563</v>
      </c>
      <c r="K113" s="16">
        <f t="shared" si="24"/>
        <v>699.98657080787439</v>
      </c>
    </row>
    <row r="114" spans="1:11" x14ac:dyDescent="0.2">
      <c r="A114" s="13">
        <v>112</v>
      </c>
      <c r="B114" s="11" t="s">
        <v>5</v>
      </c>
      <c r="C114" s="9">
        <f t="shared" si="16"/>
        <v>8</v>
      </c>
      <c r="F114" s="2">
        <f>55*(2^(1/12)^(A114-33))</f>
        <v>5274.0409106059233</v>
      </c>
      <c r="G114" s="4">
        <f t="shared" si="20"/>
        <v>5274</v>
      </c>
      <c r="H114" s="1">
        <f t="shared" si="23"/>
        <v>111.99986570807874</v>
      </c>
      <c r="I114" s="3">
        <f t="shared" si="21"/>
        <v>-1.3429192125613554E-2</v>
      </c>
      <c r="J114" s="3">
        <f t="shared" si="17"/>
        <v>-2.3909397711463498E-3</v>
      </c>
      <c r="K114" s="16">
        <f t="shared" si="24"/>
        <v>800.10791026175809</v>
      </c>
    </row>
    <row r="115" spans="1:11" x14ac:dyDescent="0.2">
      <c r="A115" s="13">
        <v>113</v>
      </c>
      <c r="B115" s="11" t="s">
        <v>6</v>
      </c>
      <c r="C115" s="9">
        <f t="shared" si="16"/>
        <v>8</v>
      </c>
      <c r="F115" s="2">
        <f>55*(2^(1/12)^(A115-33))</f>
        <v>5587.6517029280676</v>
      </c>
      <c r="G115" s="4">
        <f t="shared" si="20"/>
        <v>5588</v>
      </c>
      <c r="H115" s="1">
        <f t="shared" si="23"/>
        <v>113.00107910261758</v>
      </c>
      <c r="I115" s="3">
        <f t="shared" si="21"/>
        <v>0.10791026175809293</v>
      </c>
      <c r="J115" s="3">
        <f t="shared" si="17"/>
        <v>0.12133945388370648</v>
      </c>
      <c r="K115" s="16">
        <f t="shared" si="24"/>
        <v>900.02609638997626</v>
      </c>
    </row>
    <row r="116" spans="1:11" x14ac:dyDescent="0.2">
      <c r="A116" s="13">
        <v>114</v>
      </c>
      <c r="B116" s="11" t="s">
        <v>7</v>
      </c>
      <c r="C116" s="9">
        <f t="shared" si="16"/>
        <v>8</v>
      </c>
      <c r="F116" s="2">
        <f>55*(2^(1/12)^(A116-33))</f>
        <v>5919.9107633861558</v>
      </c>
      <c r="G116" s="4">
        <f t="shared" si="20"/>
        <v>5920</v>
      </c>
      <c r="H116" s="1">
        <f t="shared" si="23"/>
        <v>114.00026096389976</v>
      </c>
      <c r="I116" s="3">
        <f t="shared" si="21"/>
        <v>2.609638997626007E-2</v>
      </c>
      <c r="J116" s="3">
        <f t="shared" si="17"/>
        <v>-8.1813871781832859E-2</v>
      </c>
      <c r="K116" s="16">
        <f t="shared" si="24"/>
        <v>1000.0201567086521</v>
      </c>
    </row>
    <row r="117" spans="1:11" x14ac:dyDescent="0.2">
      <c r="A117" s="13">
        <v>115</v>
      </c>
      <c r="B117" s="11" t="s">
        <v>8</v>
      </c>
      <c r="C117" s="9">
        <f t="shared" si="16"/>
        <v>8</v>
      </c>
      <c r="F117" s="2">
        <f>55*(2^(1/12)^(A117-33))</f>
        <v>6271.9269757079946</v>
      </c>
      <c r="G117" s="4">
        <f t="shared" si="20"/>
        <v>6272</v>
      </c>
      <c r="H117" s="1">
        <f t="shared" si="23"/>
        <v>115.00020156708652</v>
      </c>
      <c r="I117" s="3">
        <f t="shared" si="21"/>
        <v>2.0156708652052657E-2</v>
      </c>
      <c r="J117" s="3">
        <f t="shared" si="17"/>
        <v>-5.9396813242074131E-3</v>
      </c>
      <c r="K117" s="16">
        <f t="shared" si="24"/>
        <v>1100.0325247666453</v>
      </c>
    </row>
    <row r="118" spans="1:11" x14ac:dyDescent="0.2">
      <c r="A118" s="13">
        <v>116</v>
      </c>
      <c r="B118" s="11" t="s">
        <v>9</v>
      </c>
      <c r="C118" s="9">
        <f t="shared" si="16"/>
        <v>8</v>
      </c>
      <c r="F118" s="2">
        <f>55*(2^(1/12)^(A118-33))</f>
        <v>6644.8751612791293</v>
      </c>
      <c r="G118" s="4">
        <f t="shared" si="20"/>
        <v>6645</v>
      </c>
      <c r="H118" s="1">
        <f t="shared" si="23"/>
        <v>116.00032524766645</v>
      </c>
      <c r="I118" s="3">
        <f t="shared" si="21"/>
        <v>3.2524766645281034E-2</v>
      </c>
      <c r="J118" s="3">
        <f t="shared" si="17"/>
        <v>1.2368057993228376E-2</v>
      </c>
      <c r="K118" s="16">
        <f t="shared" si="24"/>
        <v>1199.999999999993</v>
      </c>
    </row>
    <row r="119" spans="1:11" s="5" customFormat="1" x14ac:dyDescent="0.2">
      <c r="A119" s="14">
        <v>117</v>
      </c>
      <c r="B119" s="12" t="s">
        <v>10</v>
      </c>
      <c r="C119" s="10">
        <f t="shared" si="16"/>
        <v>8</v>
      </c>
      <c r="D119" s="10"/>
      <c r="E119" s="10"/>
      <c r="F119" s="15">
        <f>55*(2^(1/12)^(A119-33))</f>
        <v>7040.0000000000064</v>
      </c>
      <c r="G119" s="7">
        <f t="shared" si="20"/>
        <v>7040</v>
      </c>
      <c r="H119" s="6">
        <f t="shared" si="23"/>
        <v>116.99999999999993</v>
      </c>
      <c r="I119" s="8">
        <f t="shared" si="21"/>
        <v>-7.1054273576010019E-12</v>
      </c>
      <c r="J119" s="3">
        <f t="shared" si="17"/>
        <v>-3.2524766652386461E-2</v>
      </c>
      <c r="K119" s="8">
        <f>100*(H120-117)</f>
        <v>100.0881574785339</v>
      </c>
    </row>
    <row r="120" spans="1:11" x14ac:dyDescent="0.2">
      <c r="A120" s="13">
        <v>118</v>
      </c>
      <c r="B120" s="11" t="s">
        <v>11</v>
      </c>
      <c r="C120" s="9">
        <f t="shared" si="16"/>
        <v>8</v>
      </c>
      <c r="F120" s="2">
        <f>55*(2^(1/12)^(A120-33))</f>
        <v>7458.6201842894452</v>
      </c>
      <c r="G120" s="4">
        <f t="shared" si="20"/>
        <v>7459</v>
      </c>
      <c r="H120" s="1">
        <f t="shared" si="23"/>
        <v>118.00088157478534</v>
      </c>
      <c r="I120" s="3">
        <f t="shared" si="21"/>
        <v>8.8157478533901212E-2</v>
      </c>
      <c r="J120" s="3">
        <f t="shared" si="17"/>
        <v>8.815747854100664E-2</v>
      </c>
      <c r="K120" s="16">
        <f>100*(H121-117)</f>
        <v>199.97090094360601</v>
      </c>
    </row>
    <row r="121" spans="1:11" x14ac:dyDescent="0.2">
      <c r="A121" s="13">
        <v>119</v>
      </c>
      <c r="B121" s="11" t="s">
        <v>12</v>
      </c>
      <c r="C121" s="9">
        <f t="shared" si="16"/>
        <v>8</v>
      </c>
      <c r="F121" s="2">
        <f>55*(2^(1/12)^(A121-33))</f>
        <v>7902.1328200979942</v>
      </c>
      <c r="G121" s="4">
        <f t="shared" si="20"/>
        <v>7902</v>
      </c>
      <c r="H121" s="1">
        <f t="shared" si="23"/>
        <v>118.99970900943606</v>
      </c>
      <c r="I121" s="3">
        <f t="shared" si="21"/>
        <v>-2.9099056393988576E-2</v>
      </c>
      <c r="J121" s="3">
        <f t="shared" si="17"/>
        <v>-0.11725653492788979</v>
      </c>
      <c r="K121" s="16">
        <f t="shared" ref="K121:K130" si="25">100*(H122-117)</f>
        <v>299.99625927725191</v>
      </c>
    </row>
    <row r="122" spans="1:11" x14ac:dyDescent="0.2">
      <c r="A122" s="13">
        <v>120</v>
      </c>
      <c r="B122" s="11" t="s">
        <v>1</v>
      </c>
      <c r="C122" s="9">
        <f t="shared" si="16"/>
        <v>9</v>
      </c>
      <c r="F122" s="2">
        <f>55*(2^(1/12)^(A122-33))</f>
        <v>8372.018089619165</v>
      </c>
      <c r="G122" s="4">
        <f t="shared" si="20"/>
        <v>8372</v>
      </c>
      <c r="H122" s="1">
        <f t="shared" si="23"/>
        <v>119.99996259277252</v>
      </c>
      <c r="I122" s="3">
        <f t="shared" si="21"/>
        <v>-3.7407227480912297E-3</v>
      </c>
      <c r="J122" s="3">
        <f t="shared" si="17"/>
        <v>2.5358333645897346E-2</v>
      </c>
      <c r="K122" s="16">
        <f t="shared" si="25"/>
        <v>400.03041079651354</v>
      </c>
    </row>
    <row r="123" spans="1:11" x14ac:dyDescent="0.2">
      <c r="A123" s="13">
        <v>121</v>
      </c>
      <c r="B123" s="11" t="s">
        <v>2</v>
      </c>
      <c r="C123" s="9">
        <f t="shared" si="16"/>
        <v>9</v>
      </c>
      <c r="F123" s="2">
        <f>55*(2^(1/12)^(A123-33))</f>
        <v>8869.8441912599155</v>
      </c>
      <c r="G123" s="4">
        <f t="shared" si="20"/>
        <v>8870</v>
      </c>
      <c r="H123" s="1">
        <f t="shared" si="23"/>
        <v>121.00030410796514</v>
      </c>
      <c r="I123" s="3">
        <f t="shared" si="21"/>
        <v>3.0410796513535843E-2</v>
      </c>
      <c r="J123" s="3">
        <f t="shared" si="17"/>
        <v>3.4151519261627072E-2</v>
      </c>
      <c r="K123" s="16">
        <f t="shared" si="25"/>
        <v>499.94978382112407</v>
      </c>
    </row>
    <row r="124" spans="1:11" x14ac:dyDescent="0.2">
      <c r="A124" s="13">
        <v>122</v>
      </c>
      <c r="B124" s="11" t="s">
        <v>3</v>
      </c>
      <c r="C124" s="9">
        <f t="shared" si="16"/>
        <v>9</v>
      </c>
      <c r="F124" s="2">
        <f>55*(2^(1/12)^(A124-33))</f>
        <v>9397.2725733570514</v>
      </c>
      <c r="G124" s="4">
        <f t="shared" si="20"/>
        <v>9397</v>
      </c>
      <c r="H124" s="1">
        <f t="shared" si="23"/>
        <v>121.99949783821124</v>
      </c>
      <c r="I124" s="3">
        <f t="shared" si="21"/>
        <v>-5.0216178875928108E-2</v>
      </c>
      <c r="J124" s="3">
        <f t="shared" si="17"/>
        <v>-8.0626975389463951E-2</v>
      </c>
      <c r="K124" s="16">
        <f t="shared" si="25"/>
        <v>599.98896174764411</v>
      </c>
    </row>
    <row r="125" spans="1:11" x14ac:dyDescent="0.2">
      <c r="A125" s="13">
        <v>123</v>
      </c>
      <c r="B125" s="11" t="s">
        <v>4</v>
      </c>
      <c r="C125" s="9">
        <f t="shared" si="16"/>
        <v>9</v>
      </c>
      <c r="F125" s="2">
        <f>55*(2^(1/12)^(A125-33))</f>
        <v>9956.0634791065986</v>
      </c>
      <c r="G125" s="4">
        <f t="shared" si="20"/>
        <v>9956</v>
      </c>
      <c r="H125" s="1">
        <f t="shared" si="23"/>
        <v>122.99988961747644</v>
      </c>
      <c r="I125" s="3">
        <f t="shared" si="21"/>
        <v>-1.1038252355888289E-2</v>
      </c>
      <c r="J125" s="3">
        <f t="shared" si="17"/>
        <v>3.9177926520039819E-2</v>
      </c>
      <c r="K125" s="16">
        <f t="shared" si="25"/>
        <v>699.98657080787302</v>
      </c>
    </row>
    <row r="126" spans="1:11" x14ac:dyDescent="0.2">
      <c r="A126" s="13">
        <v>124</v>
      </c>
      <c r="B126" s="11" t="s">
        <v>5</v>
      </c>
      <c r="C126" s="9">
        <f t="shared" si="16"/>
        <v>9</v>
      </c>
      <c r="F126" s="2">
        <f>55*(2^(1/12)^(A126-33))</f>
        <v>10548.08182121185</v>
      </c>
      <c r="G126" s="4">
        <f t="shared" si="20"/>
        <v>10548</v>
      </c>
      <c r="H126" s="1">
        <f t="shared" si="23"/>
        <v>123.99986570807873</v>
      </c>
      <c r="I126" s="3">
        <f t="shared" si="21"/>
        <v>-1.3429192127034639E-2</v>
      </c>
      <c r="J126" s="3">
        <f t="shared" si="17"/>
        <v>-2.3909397711463498E-3</v>
      </c>
      <c r="K126" s="16">
        <f t="shared" si="25"/>
        <v>799.95299692005233</v>
      </c>
    </row>
    <row r="127" spans="1:11" x14ac:dyDescent="0.2">
      <c r="A127" s="13">
        <v>125</v>
      </c>
      <c r="B127" s="11" t="s">
        <v>6</v>
      </c>
      <c r="C127" s="9">
        <f t="shared" ref="C127:C130" si="26">ROUND((A127-18)/12,0)</f>
        <v>9</v>
      </c>
      <c r="F127" s="2">
        <f>55*(2^(1/12)^(A127-33))</f>
        <v>11175.303405856135</v>
      </c>
      <c r="G127" s="4">
        <f t="shared" si="20"/>
        <v>11175</v>
      </c>
      <c r="H127" s="1">
        <f t="shared" si="23"/>
        <v>124.99952996920052</v>
      </c>
      <c r="I127" s="3">
        <f t="shared" si="21"/>
        <v>-4.7003079947671722E-2</v>
      </c>
      <c r="J127" s="3">
        <f t="shared" si="17"/>
        <v>-3.3573887820637083E-2</v>
      </c>
      <c r="K127" s="16">
        <f t="shared" si="25"/>
        <v>900.02609638997626</v>
      </c>
    </row>
    <row r="128" spans="1:11" x14ac:dyDescent="0.2">
      <c r="A128" s="13">
        <v>126</v>
      </c>
      <c r="B128" s="11" t="s">
        <v>7</v>
      </c>
      <c r="C128" s="9">
        <f t="shared" si="26"/>
        <v>9</v>
      </c>
      <c r="F128" s="2">
        <f>55*(2^(1/12)^(A128-33))</f>
        <v>11839.821526772312</v>
      </c>
      <c r="G128" s="4">
        <f t="shared" si="20"/>
        <v>11840</v>
      </c>
      <c r="H128" s="1">
        <f t="shared" si="23"/>
        <v>126.00026096389976</v>
      </c>
      <c r="I128" s="3">
        <f t="shared" si="21"/>
        <v>2.609638997626007E-2</v>
      </c>
      <c r="J128" s="3">
        <f t="shared" si="17"/>
        <v>7.3099469923931792E-2</v>
      </c>
      <c r="K128" s="16">
        <f t="shared" si="25"/>
        <v>1000.0201567086506</v>
      </c>
    </row>
    <row r="129" spans="1:11" x14ac:dyDescent="0.2">
      <c r="A129" s="13">
        <v>127</v>
      </c>
      <c r="B129" s="11" t="s">
        <v>8</v>
      </c>
      <c r="C129" s="9">
        <f t="shared" si="26"/>
        <v>9</v>
      </c>
      <c r="F129" s="2">
        <f>55*(2^(1/12)^(A129-33))</f>
        <v>12543.853951415991</v>
      </c>
      <c r="G129" s="4">
        <f t="shared" si="20"/>
        <v>12544</v>
      </c>
      <c r="H129" s="1">
        <f t="shared" si="23"/>
        <v>127.00020156708651</v>
      </c>
      <c r="I129" s="3">
        <f t="shared" si="21"/>
        <v>2.0156708650631572E-2</v>
      </c>
      <c r="J129" s="3">
        <f t="shared" si="17"/>
        <v>-5.9396813256284986E-3</v>
      </c>
      <c r="K129" s="16">
        <f t="shared" si="25"/>
        <v>1100.0325247666467</v>
      </c>
    </row>
    <row r="130" spans="1:11" x14ac:dyDescent="0.2">
      <c r="A130" s="13">
        <v>128</v>
      </c>
      <c r="B130" s="11" t="s">
        <v>9</v>
      </c>
      <c r="C130" s="9">
        <f t="shared" si="26"/>
        <v>9</v>
      </c>
      <c r="F130" s="2">
        <f>55*(2^(1/12)^(A130-33))</f>
        <v>13289.750322558259</v>
      </c>
      <c r="G130" s="4">
        <f t="shared" si="20"/>
        <v>13290</v>
      </c>
      <c r="H130" s="1">
        <f t="shared" si="23"/>
        <v>128.00032524766647</v>
      </c>
      <c r="I130" s="3">
        <f t="shared" si="21"/>
        <v>3.2524766646702119E-2</v>
      </c>
      <c r="J130" s="3">
        <f t="shared" si="17"/>
        <v>1.2368057996070547E-2</v>
      </c>
      <c r="K130" s="16">
        <f t="shared" si="25"/>
        <v>1199.9999999999943</v>
      </c>
    </row>
    <row r="131" spans="1:11" s="5" customFormat="1" x14ac:dyDescent="0.2">
      <c r="A131" s="14">
        <v>129</v>
      </c>
      <c r="B131" s="12" t="s">
        <v>10</v>
      </c>
      <c r="C131" s="10">
        <f t="shared" ref="C131" si="27">ROUND((A131-18)/12,0)</f>
        <v>9</v>
      </c>
      <c r="D131" s="10"/>
      <c r="E131" s="10"/>
      <c r="F131" s="15">
        <f>55*(2^(1/12)^(A131-33))</f>
        <v>14080.000000000016</v>
      </c>
      <c r="G131" s="7">
        <f t="shared" si="20"/>
        <v>14080</v>
      </c>
      <c r="H131" s="6">
        <f t="shared" si="23"/>
        <v>128.99999999999994</v>
      </c>
      <c r="I131" s="8">
        <f t="shared" ref="I131" si="28">100*(H131-A131)</f>
        <v>-5.6843418860808015E-12</v>
      </c>
      <c r="J131" s="8">
        <f t="shared" ref="J131" si="29">100*(H131-H130-1)</f>
        <v>-3.2524766652386461E-2</v>
      </c>
    </row>
  </sheetData>
  <pageMargins left="0.7" right="0.7" top="0.75" bottom="0.75" header="0.3" footer="0.3"/>
  <headerFooter>
    <oddFooter xml:space="preserve">&amp;L_x000D_&amp;1#&amp;"Tahoma"&amp;9&amp;KCF022B C2 - Restricted use </oddFooter>
  </headerFooter>
</worksheet>
</file>

<file path=docMetadata/LabelInfo.xml><?xml version="1.0" encoding="utf-8"?>
<clbl:labelList xmlns:clbl="http://schemas.microsoft.com/office/2020/mipLabelMetadata">
  <clbl:label id="{c5e6e129-f928-4a05-ae32-d838f6b21bdd}" enabled="1" method="Standard" siteId="{8b87af7d-8647-4dc7-8df4-5f69a2011bb5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IntegerFreqs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KOORENGEVEL Bert</dc:creator>
  <cp:lastModifiedBy>KOORENGEVEL Bert</cp:lastModifiedBy>
  <dcterms:created xsi:type="dcterms:W3CDTF">2025-03-25T07:55:28Z</dcterms:created>
  <dcterms:modified xsi:type="dcterms:W3CDTF">2025-03-25T13:45:57Z</dcterms:modified>
</cp:coreProperties>
</file>